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1" documentId="8_{EB03B637-9EC9-40F5-A2F8-BFEB31C9B22E}" xr6:coauthVersionLast="47" xr6:coauthVersionMax="47" xr10:uidLastSave="{04EB3ADF-2546-49A4-99AC-1A76D52E6E50}"/>
  <bookViews>
    <workbookView xWindow="-120" yWindow="-120" windowWidth="38640" windowHeight="15720" xr2:uid="{00000000-000D-0000-FFFF-FFFF00000000}"/>
  </bookViews>
  <sheets>
    <sheet name="Tarjouslomake_hakkuuko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1" l="1"/>
  <c r="I74" i="1"/>
  <c r="I75" i="1"/>
  <c r="I73" i="1"/>
  <c r="B25" i="1"/>
  <c r="C25" i="1" s="1"/>
  <c r="I65" i="1"/>
  <c r="I61" i="1"/>
  <c r="I57" i="1"/>
  <c r="I55" i="1"/>
  <c r="I69" i="1"/>
  <c r="I63" i="1"/>
  <c r="I59" i="1"/>
  <c r="I67" i="1"/>
  <c r="I84" i="1" l="1"/>
</calcChain>
</file>

<file path=xl/sharedStrings.xml><?xml version="1.0" encoding="utf-8"?>
<sst xmlns="http://schemas.openxmlformats.org/spreadsheetml/2006/main" count="59" uniqueCount="56">
  <si>
    <t>Työtehoseura ry</t>
  </si>
  <si>
    <t>Tarjouslomake</t>
  </si>
  <si>
    <t>Hakkuukonehankinta</t>
  </si>
  <si>
    <t>Tarjouksen minimivaatimukset</t>
  </si>
  <si>
    <t>Tarjoaja</t>
  </si>
  <si>
    <t>Tarjoajan nimi</t>
  </si>
  <si>
    <t>Tarjoajan Y-tunnus</t>
  </si>
  <si>
    <t>Yhteyshenkilön nimi</t>
  </si>
  <si>
    <t>Yhteyshenkilön puhelin</t>
  </si>
  <si>
    <t>Yhteyshenkilön sähköposti</t>
  </si>
  <si>
    <t>Katuosoite</t>
  </si>
  <si>
    <t>Postinumero</t>
  </si>
  <si>
    <t>Postitoimipaikka</t>
  </si>
  <si>
    <t>Tarjottava kone</t>
  </si>
  <si>
    <t>Koneen merkki</t>
  </si>
  <si>
    <t>Ei pisteytettävä ominaisuus</t>
  </si>
  <si>
    <t>Koneen malli</t>
  </si>
  <si>
    <t>Koneen sijainti</t>
  </si>
  <si>
    <t>Koneen arvioitu luovutusajankohta</t>
  </si>
  <si>
    <t>Koneen hinta, alv 0 %</t>
  </si>
  <si>
    <t>Koneen vuosimalli</t>
  </si>
  <si>
    <t>Hakkuupään max karsintaläpimitta, mm</t>
  </si>
  <si>
    <t>Koneen leveys, cm</t>
  </si>
  <si>
    <t>Koneen vetovoima, kN</t>
  </si>
  <si>
    <t>Kuormaimen ulottuma, m</t>
  </si>
  <si>
    <t>Kokonaispistemäärä ennen hintapisteitä</t>
  </si>
  <si>
    <t>Kuormaimen nostomomentti, (brutto)</t>
  </si>
  <si>
    <t>Koneen käyttötunnit tarjoushetkellä</t>
  </si>
  <si>
    <t>Pistemäärä määräytyy kilpailevien tarjousten perusteella. Max 29 p.</t>
  </si>
  <si>
    <t>Koneen omamassa (alkaen), tn</t>
  </si>
  <si>
    <t>Ei takuuta</t>
  </si>
  <si>
    <t>Tarjottava kone on Suomen turvallisuusmääräykset täyttävä ja teknisiltä ominaisuuksiltaa Suomen määräysten mukainen</t>
  </si>
  <si>
    <t>Tarjottava kone soveltuu kasvatushakkuiden puunkorjuuseen</t>
  </si>
  <si>
    <t>Tarjottavassa koneessa on Woodforce- tai UPM -yhteensopiva tietojärjestelmä</t>
  </si>
  <si>
    <t>Tarjottava kone on varustettu liikeratakuormaimella ja kääntyvällä ohjaamolla</t>
  </si>
  <si>
    <t>Tarjoukseen sisältyy tarjottavaan koneeseen soveltuvat kitkaketjut</t>
  </si>
  <si>
    <t>Tarjoukseen sisältyy tarjottavaan koneeseen soveltuvat telat</t>
  </si>
  <si>
    <t>Tarjoukseen sisältyy vähintään 1 päivän käyttö- ja huoltokoulutus</t>
  </si>
  <si>
    <t>Tarjoukseen sisältyy suomenkieliset käyttö- ja varaosakirjat</t>
  </si>
  <si>
    <t>Tarjous sisältää tiedot koneen huoltohistoriasta</t>
  </si>
  <si>
    <t>Tarjous sisältää koneen teknisen esitteen</t>
  </si>
  <si>
    <t>Tarjous sisältää kuvia tarjottavasta koneesta tai linkin sähköiseen esitteeseen</t>
  </si>
  <si>
    <t>Tarjous sisältää tiedon koneen sijainnista</t>
  </si>
  <si>
    <t>Tarjous sisältää tarjoajan yhteystiedot</t>
  </si>
  <si>
    <t>Tarjottavaan koneeseen on saatavissa käyttöliittymältään yhteensopiva simulaattorikoulutusympäristö</t>
  </si>
  <si>
    <t>Tarjoaja täyttää tilaajavastuulain vaatimukset ja on valmis pyydettäessä toimittamaan ko. todistukset</t>
  </si>
  <si>
    <t>Tarjottavassa koneessa on Opti -tietojärjestelmä</t>
  </si>
  <si>
    <t>Koneessa on automaattinen keskusvoitelu</t>
  </si>
  <si>
    <t>Koneessa on polttoainekäyttöinen lisälämmitin</t>
  </si>
  <si>
    <t>Koneessa on sähköiset täyttöpumput polttoaineelle ja hydrauliöljylle</t>
  </si>
  <si>
    <t>vähintään 2 vuotta tai 1500 tuntia</t>
  </si>
  <si>
    <t>Vähintään 1 vuosi tai 1000 tuntia</t>
  </si>
  <si>
    <t>Alle 1 vuosi tai 1000 tuntia</t>
  </si>
  <si>
    <t>(merkitse rastilla ne kohdat, jotka täyttyvät tarjottavassa koneessa, jätä muut tyhjäksi)</t>
  </si>
  <si>
    <t>Rastita ne ominaisuudet, jotka täyttyvät tarjottavan koneen kohdalla</t>
  </si>
  <si>
    <t>Takuu, rastita yksi vaihtoehto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</si>
</sst>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1" applyNumberFormat="1" applyFont="1" applyBorder="1" applyAlignment="1" applyProtection="1">
      <alignment horizontal="center"/>
      <protection locked="0"/>
    </xf>
    <xf numFmtId="0" fontId="0" fillId="0" borderId="2" xfId="1" applyNumberFormat="1" applyFont="1" applyBorder="1" applyAlignment="1" applyProtection="1">
      <alignment horizontal="center"/>
      <protection locked="0"/>
    </xf>
    <xf numFmtId="0" fontId="0" fillId="0" borderId="3" xfId="1" applyNumberFormat="1" applyFont="1" applyBorder="1" applyAlignment="1" applyProtection="1">
      <alignment horizontal="center"/>
      <protection locked="0"/>
    </xf>
    <xf numFmtId="0" fontId="6" fillId="0" borderId="0" xfId="0" applyFont="1"/>
    <xf numFmtId="0" fontId="7" fillId="0" borderId="0" xfId="0" applyFont="1"/>
    <xf numFmtId="0" fontId="4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/>
    <xf numFmtId="0" fontId="0" fillId="0" borderId="0" xfId="0" applyAlignment="1">
      <alignment horizontal="left" inden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horizontal="left" vertical="center" indent="1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Protection="1"/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workbookViewId="0">
      <selection activeCell="D63" sqref="D63:G63"/>
    </sheetView>
  </sheetViews>
  <sheetFormatPr defaultRowHeight="15" x14ac:dyDescent="0.25"/>
  <cols>
    <col min="1" max="1" width="10.140625" customWidth="1"/>
    <col min="2" max="2" width="4" customWidth="1"/>
    <col min="3" max="3" width="57.5703125" customWidth="1"/>
  </cols>
  <sheetData>
    <row r="1" spans="1:3" ht="15.75" x14ac:dyDescent="0.25">
      <c r="A1" s="1" t="s">
        <v>0</v>
      </c>
    </row>
    <row r="2" spans="1:3" ht="21" x14ac:dyDescent="0.35">
      <c r="A2" s="20" t="s">
        <v>1</v>
      </c>
    </row>
    <row r="3" spans="1:3" ht="15.75" x14ac:dyDescent="0.25">
      <c r="A3" s="1" t="s">
        <v>2</v>
      </c>
    </row>
    <row r="5" spans="1:3" ht="18.75" x14ac:dyDescent="0.3">
      <c r="A5" s="19" t="s">
        <v>3</v>
      </c>
    </row>
    <row r="6" spans="1:3" ht="15.75" x14ac:dyDescent="0.25">
      <c r="A6" s="22" t="s">
        <v>53</v>
      </c>
      <c r="B6" s="2"/>
      <c r="C6" s="25"/>
    </row>
    <row r="7" spans="1:3" ht="9.75" customHeight="1" thickBot="1" x14ac:dyDescent="0.3">
      <c r="A7" s="1"/>
      <c r="B7" s="2"/>
      <c r="C7" s="25"/>
    </row>
    <row r="8" spans="1:3" ht="24.95" customHeight="1" thickTop="1" thickBot="1" x14ac:dyDescent="0.3">
      <c r="B8" s="21"/>
      <c r="C8" s="26" t="s">
        <v>31</v>
      </c>
    </row>
    <row r="9" spans="1:3" ht="24.95" customHeight="1" thickTop="1" thickBot="1" x14ac:dyDescent="0.3">
      <c r="B9" s="21"/>
      <c r="C9" s="26" t="s">
        <v>32</v>
      </c>
    </row>
    <row r="10" spans="1:3" ht="24.95" customHeight="1" thickTop="1" thickBot="1" x14ac:dyDescent="0.3">
      <c r="B10" s="21"/>
      <c r="C10" s="26" t="s">
        <v>33</v>
      </c>
    </row>
    <row r="11" spans="1:3" ht="24.95" customHeight="1" thickTop="1" thickBot="1" x14ac:dyDescent="0.3">
      <c r="B11" s="21"/>
      <c r="C11" s="26" t="s">
        <v>34</v>
      </c>
    </row>
    <row r="12" spans="1:3" ht="24.95" customHeight="1" thickTop="1" thickBot="1" x14ac:dyDescent="0.3">
      <c r="B12" s="21"/>
      <c r="C12" s="26" t="s">
        <v>35</v>
      </c>
    </row>
    <row r="13" spans="1:3" ht="24.95" customHeight="1" thickTop="1" thickBot="1" x14ac:dyDescent="0.3">
      <c r="B13" s="21"/>
      <c r="C13" s="26" t="s">
        <v>36</v>
      </c>
    </row>
    <row r="14" spans="1:3" ht="24.95" customHeight="1" thickTop="1" thickBot="1" x14ac:dyDescent="0.3">
      <c r="B14" s="21"/>
      <c r="C14" s="26" t="s">
        <v>37</v>
      </c>
    </row>
    <row r="15" spans="1:3" ht="24.95" customHeight="1" thickTop="1" thickBot="1" x14ac:dyDescent="0.3">
      <c r="B15" s="21"/>
      <c r="C15" s="26" t="s">
        <v>38</v>
      </c>
    </row>
    <row r="16" spans="1:3" ht="24.95" customHeight="1" thickTop="1" thickBot="1" x14ac:dyDescent="0.3">
      <c r="B16" s="21"/>
      <c r="C16" s="26" t="s">
        <v>39</v>
      </c>
    </row>
    <row r="17" spans="1:9" ht="24.95" customHeight="1" thickTop="1" thickBot="1" x14ac:dyDescent="0.3">
      <c r="B17" s="21"/>
      <c r="C17" s="26" t="s">
        <v>40</v>
      </c>
    </row>
    <row r="18" spans="1:9" ht="24.95" customHeight="1" thickTop="1" thickBot="1" x14ac:dyDescent="0.3">
      <c r="B18" s="21"/>
      <c r="C18" s="26" t="s">
        <v>41</v>
      </c>
    </row>
    <row r="19" spans="1:9" ht="24.95" customHeight="1" thickTop="1" thickBot="1" x14ac:dyDescent="0.3">
      <c r="B19" s="21"/>
      <c r="C19" s="26" t="s">
        <v>42</v>
      </c>
    </row>
    <row r="20" spans="1:9" ht="24.95" customHeight="1" thickTop="1" thickBot="1" x14ac:dyDescent="0.3">
      <c r="B20" s="21"/>
      <c r="C20" s="26" t="s">
        <v>43</v>
      </c>
    </row>
    <row r="21" spans="1:9" ht="24.95" customHeight="1" thickTop="1" thickBot="1" x14ac:dyDescent="0.3">
      <c r="B21" s="21"/>
      <c r="C21" s="26" t="s">
        <v>44</v>
      </c>
    </row>
    <row r="22" spans="1:9" ht="24.95" customHeight="1" thickTop="1" thickBot="1" x14ac:dyDescent="0.3">
      <c r="B22" s="21"/>
      <c r="C22" s="26" t="s">
        <v>45</v>
      </c>
    </row>
    <row r="23" spans="1:9" ht="24.95" customHeight="1" thickTop="1" thickBot="1" x14ac:dyDescent="0.3">
      <c r="B23" s="21"/>
      <c r="C23" s="26" t="s">
        <v>46</v>
      </c>
    </row>
    <row r="24" spans="1:9" ht="24.95" customHeight="1" thickTop="1" x14ac:dyDescent="0.25">
      <c r="B24" s="27"/>
      <c r="C24" s="28"/>
      <c r="D24" s="29"/>
      <c r="E24" s="30"/>
      <c r="F24" s="30"/>
      <c r="G24" s="30"/>
      <c r="H24" s="30"/>
      <c r="I24" s="30"/>
    </row>
    <row r="25" spans="1:9" ht="24.95" customHeight="1" x14ac:dyDescent="0.25">
      <c r="B25" s="27">
        <f>COUNTBLANK(B8:B23)</f>
        <v>16</v>
      </c>
      <c r="C25" s="31" t="str">
        <f>IF(B25&gt;0,"Tarjouksen minimiehdot eivät täyty","Tarjouksen miniehdot täyttyvät")</f>
        <v>Tarjouksen minimiehdot eivät täyty</v>
      </c>
      <c r="D25" s="30"/>
      <c r="E25" s="30"/>
      <c r="F25" s="30"/>
      <c r="G25" s="30"/>
      <c r="H25" s="30"/>
      <c r="I25" s="30"/>
    </row>
    <row r="26" spans="1:9" ht="24.95" customHeight="1" x14ac:dyDescent="0.25">
      <c r="B26" s="32"/>
      <c r="C26" s="30"/>
      <c r="D26" s="30"/>
      <c r="E26" s="30"/>
      <c r="F26" s="30"/>
      <c r="G26" s="30"/>
      <c r="H26" s="30"/>
      <c r="I26" s="30"/>
    </row>
    <row r="27" spans="1:9" ht="24.95" customHeight="1" thickBot="1" x14ac:dyDescent="0.35">
      <c r="A27" s="19" t="s">
        <v>4</v>
      </c>
      <c r="B27" s="5"/>
    </row>
    <row r="28" spans="1:9" ht="24.95" customHeight="1" thickBot="1" x14ac:dyDescent="0.3">
      <c r="B28" s="5"/>
      <c r="C28" t="s">
        <v>5</v>
      </c>
      <c r="D28" s="7"/>
      <c r="E28" s="8"/>
      <c r="F28" s="8"/>
      <c r="G28" s="9"/>
    </row>
    <row r="29" spans="1:9" ht="3.95" customHeight="1" thickBot="1" x14ac:dyDescent="0.3">
      <c r="B29" s="5"/>
    </row>
    <row r="30" spans="1:9" ht="24.95" customHeight="1" thickBot="1" x14ac:dyDescent="0.3">
      <c r="B30" s="5"/>
      <c r="C30" t="s">
        <v>6</v>
      </c>
      <c r="D30" s="7"/>
      <c r="E30" s="8"/>
      <c r="F30" s="8"/>
      <c r="G30" s="9"/>
    </row>
    <row r="31" spans="1:9" ht="3.95" customHeight="1" thickBot="1" x14ac:dyDescent="0.3">
      <c r="B31" s="5"/>
    </row>
    <row r="32" spans="1:9" ht="24.95" customHeight="1" thickBot="1" x14ac:dyDescent="0.3">
      <c r="B32" s="5"/>
      <c r="C32" t="s">
        <v>7</v>
      </c>
      <c r="D32" s="7"/>
      <c r="E32" s="8"/>
      <c r="F32" s="8"/>
      <c r="G32" s="9"/>
    </row>
    <row r="33" spans="1:10" ht="3.95" customHeight="1" thickBot="1" x14ac:dyDescent="0.3">
      <c r="B33" s="5"/>
    </row>
    <row r="34" spans="1:10" ht="24.95" customHeight="1" thickBot="1" x14ac:dyDescent="0.3">
      <c r="B34" s="5"/>
      <c r="C34" t="s">
        <v>8</v>
      </c>
      <c r="D34" s="7"/>
      <c r="E34" s="8"/>
      <c r="F34" s="8"/>
      <c r="G34" s="9"/>
    </row>
    <row r="35" spans="1:10" ht="3.95" customHeight="1" thickBot="1" x14ac:dyDescent="0.3">
      <c r="B35" s="5"/>
    </row>
    <row r="36" spans="1:10" ht="24.95" customHeight="1" thickBot="1" x14ac:dyDescent="0.3">
      <c r="B36" s="5"/>
      <c r="C36" t="s">
        <v>9</v>
      </c>
      <c r="D36" s="7"/>
      <c r="E36" s="8"/>
      <c r="F36" s="8"/>
      <c r="G36" s="9"/>
    </row>
    <row r="37" spans="1:10" ht="3.95" customHeight="1" thickBot="1" x14ac:dyDescent="0.3">
      <c r="B37" s="5"/>
    </row>
    <row r="38" spans="1:10" ht="24.95" customHeight="1" thickBot="1" x14ac:dyDescent="0.3">
      <c r="B38" s="5"/>
      <c r="C38" t="s">
        <v>10</v>
      </c>
      <c r="D38" s="7"/>
      <c r="E38" s="8"/>
      <c r="F38" s="8"/>
      <c r="G38" s="9"/>
    </row>
    <row r="39" spans="1:10" ht="3.95" customHeight="1" thickBot="1" x14ac:dyDescent="0.3">
      <c r="B39" s="5"/>
    </row>
    <row r="40" spans="1:10" ht="24.95" customHeight="1" thickBot="1" x14ac:dyDescent="0.3">
      <c r="B40" s="5"/>
      <c r="C40" t="s">
        <v>11</v>
      </c>
      <c r="D40" s="7"/>
      <c r="E40" s="8"/>
      <c r="F40" s="8"/>
      <c r="G40" s="9"/>
    </row>
    <row r="41" spans="1:10" ht="3.95" customHeight="1" thickBot="1" x14ac:dyDescent="0.3">
      <c r="B41" s="5"/>
    </row>
    <row r="42" spans="1:10" ht="24.95" customHeight="1" thickBot="1" x14ac:dyDescent="0.3">
      <c r="B42" s="5"/>
      <c r="C42" t="s">
        <v>12</v>
      </c>
      <c r="D42" s="7"/>
      <c r="E42" s="8"/>
      <c r="F42" s="8"/>
      <c r="G42" s="9"/>
    </row>
    <row r="43" spans="1:10" ht="24.95" customHeight="1" x14ac:dyDescent="0.25">
      <c r="B43" s="5"/>
    </row>
    <row r="44" spans="1:10" ht="24.95" customHeight="1" thickBot="1" x14ac:dyDescent="0.3">
      <c r="A44" s="1" t="s">
        <v>13</v>
      </c>
      <c r="B44" s="5"/>
      <c r="I44" s="5"/>
      <c r="J44" s="5"/>
    </row>
    <row r="45" spans="1:10" ht="24.95" customHeight="1" thickBot="1" x14ac:dyDescent="0.3">
      <c r="B45" s="5"/>
      <c r="C45" t="s">
        <v>14</v>
      </c>
      <c r="D45" s="7"/>
      <c r="E45" s="8"/>
      <c r="F45" s="8"/>
      <c r="G45" s="9"/>
      <c r="I45" t="s">
        <v>15</v>
      </c>
    </row>
    <row r="46" spans="1:10" ht="3.95" customHeight="1" thickBot="1" x14ac:dyDescent="0.3">
      <c r="B46" s="5"/>
    </row>
    <row r="47" spans="1:10" ht="24.95" customHeight="1" thickBot="1" x14ac:dyDescent="0.3">
      <c r="B47" s="5"/>
      <c r="C47" t="s">
        <v>16</v>
      </c>
      <c r="D47" s="7"/>
      <c r="E47" s="8"/>
      <c r="F47" s="8"/>
      <c r="G47" s="9"/>
      <c r="I47" t="s">
        <v>15</v>
      </c>
    </row>
    <row r="48" spans="1:10" ht="3.95" customHeight="1" thickBot="1" x14ac:dyDescent="0.3">
      <c r="B48" s="5"/>
    </row>
    <row r="49" spans="2:10" ht="24.95" customHeight="1" thickBot="1" x14ac:dyDescent="0.3">
      <c r="B49" s="5"/>
      <c r="C49" t="s">
        <v>17</v>
      </c>
      <c r="D49" s="7"/>
      <c r="E49" s="8"/>
      <c r="F49" s="8"/>
      <c r="G49" s="9"/>
      <c r="I49" t="s">
        <v>15</v>
      </c>
    </row>
    <row r="50" spans="2:10" ht="3.95" customHeight="1" thickBot="1" x14ac:dyDescent="0.3">
      <c r="B50" s="5"/>
    </row>
    <row r="51" spans="2:10" ht="24.95" customHeight="1" thickBot="1" x14ac:dyDescent="0.3">
      <c r="B51" s="5"/>
      <c r="C51" t="s">
        <v>18</v>
      </c>
      <c r="D51" s="7"/>
      <c r="E51" s="8"/>
      <c r="F51" s="8"/>
      <c r="G51" s="9"/>
      <c r="I51" t="s">
        <v>15</v>
      </c>
    </row>
    <row r="52" spans="2:10" ht="21.75" customHeight="1" thickBot="1" x14ac:dyDescent="0.3">
      <c r="B52" s="5"/>
    </row>
    <row r="53" spans="2:10" ht="24.95" customHeight="1" thickBot="1" x14ac:dyDescent="0.3">
      <c r="B53" s="5"/>
      <c r="C53" t="s">
        <v>19</v>
      </c>
      <c r="D53" s="16"/>
      <c r="E53" s="17"/>
      <c r="F53" s="17"/>
      <c r="G53" s="18"/>
      <c r="J53" t="s">
        <v>28</v>
      </c>
    </row>
    <row r="54" spans="2:10" ht="21.75" customHeight="1" thickBot="1" x14ac:dyDescent="0.3">
      <c r="B54" s="5"/>
    </row>
    <row r="55" spans="2:10" ht="24.95" customHeight="1" thickBot="1" x14ac:dyDescent="0.3">
      <c r="B55" s="5"/>
      <c r="C55" t="s">
        <v>20</v>
      </c>
      <c r="D55" s="10"/>
      <c r="E55" s="11"/>
      <c r="F55" s="11"/>
      <c r="G55" s="12"/>
      <c r="I55" s="4">
        <f>IF(D55&gt;=2024,4,IF(D55=2023,3,IF(D55=2022,2,IF(D55=2021,1,0))))</f>
        <v>0</v>
      </c>
    </row>
    <row r="56" spans="2:10" ht="3.95" customHeight="1" thickBot="1" x14ac:dyDescent="0.3">
      <c r="B56" s="5"/>
    </row>
    <row r="57" spans="2:10" ht="24.75" customHeight="1" thickBot="1" x14ac:dyDescent="0.3">
      <c r="B57" s="5"/>
      <c r="C57" t="s">
        <v>27</v>
      </c>
      <c r="D57" s="10"/>
      <c r="E57" s="11"/>
      <c r="F57" s="11"/>
      <c r="G57" s="12"/>
      <c r="I57" s="5">
        <f>IF(D57="",0,IF(D57&lt;6000,4,(IF(D57&lt;7001,3,(IF(D57&lt;8001,2,(IF(D57&lt;9001,1,0))))))))</f>
        <v>0</v>
      </c>
    </row>
    <row r="58" spans="2:10" ht="3.95" customHeight="1" thickBot="1" x14ac:dyDescent="0.3">
      <c r="B58" s="5"/>
    </row>
    <row r="59" spans="2:10" ht="24.95" customHeight="1" thickBot="1" x14ac:dyDescent="0.3">
      <c r="C59" t="s">
        <v>29</v>
      </c>
      <c r="D59" s="13"/>
      <c r="E59" s="14"/>
      <c r="F59" s="14"/>
      <c r="G59" s="15"/>
      <c r="I59" s="5">
        <f>IF(D59&lt;21,0,IF(D59&gt;23,0,2))</f>
        <v>0</v>
      </c>
    </row>
    <row r="60" spans="2:10" ht="3.95" customHeight="1" thickBot="1" x14ac:dyDescent="0.3"/>
    <row r="61" spans="2:10" ht="24.95" customHeight="1" thickBot="1" x14ac:dyDescent="0.3">
      <c r="C61" t="s">
        <v>21</v>
      </c>
      <c r="D61" s="10"/>
      <c r="E61" s="11"/>
      <c r="F61" s="11"/>
      <c r="G61" s="12"/>
      <c r="I61" s="5">
        <f>IF(D61&lt;530,0,IF(D61&gt;620,0,2))</f>
        <v>0</v>
      </c>
    </row>
    <row r="62" spans="2:10" ht="3.95" customHeight="1" thickBot="1" x14ac:dyDescent="0.3"/>
    <row r="63" spans="2:10" ht="24.95" customHeight="1" thickBot="1" x14ac:dyDescent="0.3">
      <c r="B63" s="3"/>
      <c r="C63" t="s">
        <v>22</v>
      </c>
      <c r="D63" s="10"/>
      <c r="E63" s="11"/>
      <c r="F63" s="11"/>
      <c r="G63" s="12"/>
      <c r="I63" s="5">
        <f>IF(D63="",0,IF(D63&lt;=310,2,0))</f>
        <v>0</v>
      </c>
    </row>
    <row r="64" spans="2:10" ht="3.95" customHeight="1" thickBot="1" x14ac:dyDescent="0.3"/>
    <row r="65" spans="2:9" ht="24.95" customHeight="1" thickBot="1" x14ac:dyDescent="0.3">
      <c r="C65" t="s">
        <v>23</v>
      </c>
      <c r="D65" s="10"/>
      <c r="E65" s="11"/>
      <c r="F65" s="11"/>
      <c r="G65" s="12"/>
      <c r="I65" s="5">
        <f>IF(D65&gt;=165,2,0)</f>
        <v>0</v>
      </c>
    </row>
    <row r="66" spans="2:9" ht="3.95" customHeight="1" thickBot="1" x14ac:dyDescent="0.3"/>
    <row r="67" spans="2:9" ht="24.95" customHeight="1" thickBot="1" x14ac:dyDescent="0.3">
      <c r="B67" s="3"/>
      <c r="C67" t="s">
        <v>24</v>
      </c>
      <c r="D67" s="10"/>
      <c r="E67" s="11"/>
      <c r="F67" s="11"/>
      <c r="G67" s="12"/>
      <c r="I67" s="5">
        <f>IF(D67&gt;=10,2,0)</f>
        <v>0</v>
      </c>
    </row>
    <row r="68" spans="2:9" ht="3.95" customHeight="1" thickBot="1" x14ac:dyDescent="0.3"/>
    <row r="69" spans="2:9" ht="24.95" customHeight="1" thickBot="1" x14ac:dyDescent="0.3">
      <c r="C69" t="s">
        <v>26</v>
      </c>
      <c r="D69" s="10"/>
      <c r="E69" s="11"/>
      <c r="F69" s="11"/>
      <c r="G69" s="12"/>
      <c r="I69" s="5">
        <f>IF(D69&lt;260,0,2)</f>
        <v>0</v>
      </c>
    </row>
    <row r="70" spans="2:9" ht="24.95" customHeight="1" x14ac:dyDescent="0.25">
      <c r="D70" s="33"/>
      <c r="E70" s="33"/>
      <c r="F70" s="33"/>
      <c r="G70" s="33"/>
      <c r="I70" s="5"/>
    </row>
    <row r="72" spans="2:9" ht="15.75" thickBot="1" x14ac:dyDescent="0.3">
      <c r="C72" s="3" t="s">
        <v>54</v>
      </c>
    </row>
    <row r="73" spans="2:9" ht="24.95" customHeight="1" thickTop="1" thickBot="1" x14ac:dyDescent="0.3">
      <c r="B73" s="24"/>
      <c r="C73" s="23" t="s">
        <v>47</v>
      </c>
      <c r="I73" s="5">
        <f>IF(COUNTA(B73)&gt;0,2,0)</f>
        <v>0</v>
      </c>
    </row>
    <row r="74" spans="2:9" ht="24.95" customHeight="1" thickTop="1" thickBot="1" x14ac:dyDescent="0.3">
      <c r="B74" s="24"/>
      <c r="C74" s="23" t="s">
        <v>48</v>
      </c>
      <c r="I74" s="5">
        <f t="shared" ref="I74:I75" si="0">IF(COUNTA(B74)&gt;0,2,0)</f>
        <v>0</v>
      </c>
    </row>
    <row r="75" spans="2:9" ht="24.95" customHeight="1" thickTop="1" thickBot="1" x14ac:dyDescent="0.3">
      <c r="B75" s="24"/>
      <c r="C75" s="23" t="s">
        <v>49</v>
      </c>
      <c r="I75" s="5">
        <f t="shared" si="0"/>
        <v>0</v>
      </c>
    </row>
    <row r="76" spans="2:9" ht="3" customHeight="1" thickTop="1" x14ac:dyDescent="0.25"/>
    <row r="77" spans="2:9" ht="15" customHeight="1" x14ac:dyDescent="0.25"/>
    <row r="78" spans="2:9" ht="24.95" customHeight="1" thickBot="1" x14ac:dyDescent="0.3">
      <c r="C78" s="3" t="s">
        <v>55</v>
      </c>
      <c r="I78" s="5">
        <f>IF(COUNTA(B79)&gt;0,3,IF(COUNTA(B80)&gt;0,2,IF(COUNTA(B81)&gt;0,1,0)))</f>
        <v>0</v>
      </c>
    </row>
    <row r="79" spans="2:9" ht="24.95" customHeight="1" thickTop="1" thickBot="1" x14ac:dyDescent="0.3">
      <c r="B79" s="24"/>
      <c r="C79" s="23" t="s">
        <v>50</v>
      </c>
      <c r="I79" s="5"/>
    </row>
    <row r="80" spans="2:9" ht="24.95" customHeight="1" thickTop="1" thickBot="1" x14ac:dyDescent="0.3">
      <c r="B80" s="24"/>
      <c r="C80" s="23" t="s">
        <v>51</v>
      </c>
      <c r="I80" s="5"/>
    </row>
    <row r="81" spans="2:10" ht="24.95" customHeight="1" thickTop="1" thickBot="1" x14ac:dyDescent="0.3">
      <c r="B81" s="24"/>
      <c r="C81" s="23" t="s">
        <v>52</v>
      </c>
      <c r="I81" s="5"/>
    </row>
    <row r="82" spans="2:10" ht="24.95" customHeight="1" thickTop="1" thickBot="1" x14ac:dyDescent="0.3">
      <c r="B82" s="24"/>
      <c r="C82" s="23" t="s">
        <v>30</v>
      </c>
      <c r="I82" s="5"/>
    </row>
    <row r="83" spans="2:10" ht="15.75" thickTop="1" x14ac:dyDescent="0.25">
      <c r="C83" s="6"/>
    </row>
    <row r="84" spans="2:10" x14ac:dyDescent="0.25">
      <c r="I84" s="5">
        <f>SUM(I55:I78)</f>
        <v>0</v>
      </c>
      <c r="J84" t="s">
        <v>25</v>
      </c>
    </row>
  </sheetData>
  <sheetProtection algorithmName="SHA-512" hashValue="mDENTbJFuDNWZgqylQSxvXQyWcwpiUbksqMAO6aHRtuYVuCzexu7qoK/zdXbhWkGB1UmMWBwLDbd8aAPSq5SyQ==" saltValue="tMQOgrvpXoPpdeJUKhgTJw==" spinCount="100000" sheet="1" selectLockedCells="1"/>
  <mergeCells count="21">
    <mergeCell ref="D69:G69"/>
    <mergeCell ref="D49:G49"/>
    <mergeCell ref="D51:G51"/>
    <mergeCell ref="D59:G59"/>
    <mergeCell ref="D61:G61"/>
    <mergeCell ref="D53:G53"/>
    <mergeCell ref="D63:G63"/>
    <mergeCell ref="D65:G65"/>
    <mergeCell ref="D67:G67"/>
    <mergeCell ref="D57:G57"/>
    <mergeCell ref="D40:G40"/>
    <mergeCell ref="D42:G42"/>
    <mergeCell ref="D45:G45"/>
    <mergeCell ref="D47:G47"/>
    <mergeCell ref="D55:G55"/>
    <mergeCell ref="D38:G38"/>
    <mergeCell ref="D28:G28"/>
    <mergeCell ref="D30:G30"/>
    <mergeCell ref="D32:G32"/>
    <mergeCell ref="D34:G34"/>
    <mergeCell ref="D36:G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06a22f-7a3a-4735-aa8d-fade5243bfa9" xsi:nil="true"/>
    <IMAddres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4E7E6CF31140046A037874C86B9D4B1" ma:contentTypeVersion="17" ma:contentTypeDescription="Luo uusi asiakirja." ma:contentTypeScope="" ma:versionID="f0be0176c05dc985fe9e0a8bdc563677">
  <xsd:schema xmlns:xsd="http://www.w3.org/2001/XMLSchema" xmlns:xs="http://www.w3.org/2001/XMLSchema" xmlns:p="http://schemas.microsoft.com/office/2006/metadata/properties" xmlns:ns1="http://schemas.microsoft.com/sharepoint/v3" xmlns:ns3="d8ef44df-d13d-41f1-8ff7-29ca8ce41d93" xmlns:ns4="e806a22f-7a3a-4735-aa8d-fade5243bfa9" targetNamespace="http://schemas.microsoft.com/office/2006/metadata/properties" ma:root="true" ma:fieldsID="02b01daa4e66b351f74b6420f11bd469" ns1:_="" ns3:_="" ns4:_="">
    <xsd:import namespace="http://schemas.microsoft.com/sharepoint/v3"/>
    <xsd:import namespace="d8ef44df-d13d-41f1-8ff7-29ca8ce41d93"/>
    <xsd:import namespace="e806a22f-7a3a-4735-aa8d-fade5243bfa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IM-osoite" ma:description="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f44df-d13d-41f1-8ff7-29ca8ce41d9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Jakamisvihjeen hajautus" ma:description="" ma:internalName="SharingHintHash" ma:readOnly="true">
      <xsd:simpleType>
        <xsd:restriction base="dms:Text"/>
      </xsd:simpleType>
    </xsd:element>
    <xsd:element name="SharedWithDetails" ma:index="11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6a22f-7a3a-4735-aa8d-fade5243b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78BB7E-4BB4-42B8-A377-5D86236CC9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C306C5-D188-4D24-9BA7-DFF41E7AF8FE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e806a22f-7a3a-4735-aa8d-fade5243bfa9"/>
    <ds:schemaRef ds:uri="d8ef44df-d13d-41f1-8ff7-29ca8ce41d9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84EB5D-C789-4DB5-966D-3A3DC9F3D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ef44df-d13d-41f1-8ff7-29ca8ce41d93"/>
    <ds:schemaRef ds:uri="e806a22f-7a3a-4735-aa8d-fade5243bf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Tarjouslomake_hakkuukone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2026-08-18T13:12:38Z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0x01010014E7E6CF31140046A037874C86B9D4B1</vt:lpwstr>
  </property>
</Properties>
</file>