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00" windowHeight="6945" tabRatio="946" activeTab="0"/>
  </bookViews>
  <sheets>
    <sheet name="Toteutuma" sheetId="1" r:id="rId1"/>
    <sheet name="Skenaariot kassa" sheetId="2" r:id="rId2"/>
    <sheet name="Tulosennusteet" sheetId="3" r:id="rId3"/>
  </sheets>
  <definedNames/>
  <calcPr fullCalcOnLoad="1"/>
</workbook>
</file>

<file path=xl/sharedStrings.xml><?xml version="1.0" encoding="utf-8"?>
<sst xmlns="http://schemas.openxmlformats.org/spreadsheetml/2006/main" count="105" uniqueCount="74">
  <si>
    <t xml:space="preserve">KK Alkusaldo </t>
  </si>
  <si>
    <t>Yht:</t>
  </si>
  <si>
    <t>ALV yht:</t>
  </si>
  <si>
    <t xml:space="preserve">ALV +/- </t>
  </si>
  <si>
    <t>Myynnin ALV isompi kuin ostojen</t>
  </si>
  <si>
    <t>Kulut Yhteensä:</t>
  </si>
  <si>
    <t>Alkusaldo+myynti - kulut</t>
  </si>
  <si>
    <t>Lainojen lyhennykset (-)</t>
  </si>
  <si>
    <t>Korot ( - )</t>
  </si>
  <si>
    <t>Liiketoimintakulut + rahoituskulut yht:</t>
  </si>
  <si>
    <t>Loppusaldo (=alkusaldo+muutos)</t>
  </si>
  <si>
    <t>ALV Tilitys verottajalle</t>
  </si>
  <si>
    <t>ALV hyvitys</t>
  </si>
  <si>
    <t>Henkilöstökulut (palkat ja sivukulut)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</si>
  <si>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</si>
  <si>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</si>
  <si>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</si>
  <si>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</si>
  <si>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</si>
  <si>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</si>
  <si>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</si>
  <si>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</si>
  <si>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</si>
  <si>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</si>
  <si>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</si>
  <si>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</si>
  <si>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Palkat</t>
  </si>
  <si>
    <t>Sivukulut</t>
  </si>
  <si>
    <t>Matkakulut</t>
  </si>
  <si>
    <t>Vakuutukset</t>
  </si>
  <si>
    <t>Pankkikulut</t>
  </si>
  <si>
    <t>Myynnin alv yht</t>
  </si>
  <si>
    <t>Puhelin</t>
  </si>
  <si>
    <t>Netti</t>
  </si>
  <si>
    <t>Markkinointi</t>
  </si>
  <si>
    <t>Rahoituskulut</t>
  </si>
  <si>
    <t>Yel</t>
  </si>
  <si>
    <t xml:space="preserve">Liikevaihto
</t>
  </si>
  <si>
    <t>Henkilöstökulut yht</t>
  </si>
  <si>
    <t>Henkilösivukulut</t>
  </si>
  <si>
    <t>Liiketoiminnan muut kulut yht</t>
  </si>
  <si>
    <t>Poistot (arvio)</t>
  </si>
  <si>
    <t>Liikevoitto</t>
  </si>
  <si>
    <t>Rahoitustuotot (-kulut)</t>
  </si>
  <si>
    <t>Voitto (-tappio) ennen veroja</t>
  </si>
  <si>
    <t>maksetut ennakkoverot</t>
  </si>
  <si>
    <t>Tilikauden voitto (-tappio)</t>
  </si>
  <si>
    <t xml:space="preserve">Materiaalit ja palvelut
</t>
  </si>
  <si>
    <t xml:space="preserve">Materiaalit ja Palvelut (ostot) </t>
  </si>
  <si>
    <t>Alkusaldo</t>
  </si>
  <si>
    <t>Liiketoiminnan muut kulut</t>
  </si>
  <si>
    <t>Kulujen alv yht</t>
  </si>
  <si>
    <t>Kulujen ALV isompi kuin myynnin</t>
  </si>
  <si>
    <r>
      <t xml:space="preserve">Salasana: </t>
    </r>
    <r>
      <rPr>
        <sz val="10"/>
        <color indexed="10"/>
        <rFont val="Arial"/>
        <family val="2"/>
      </rPr>
      <t>startup</t>
    </r>
  </si>
  <si>
    <t>Tyel</t>
  </si>
  <si>
    <t>Kassaanmaksut</t>
  </si>
  <si>
    <t>Alv</t>
  </si>
  <si>
    <t>Vuosi 1 (1-12kk)</t>
  </si>
  <si>
    <t>Vuosi 2 (13-24kk)</t>
  </si>
  <si>
    <r>
      <t xml:space="preserve">Tämä tuotteen omistaa </t>
    </r>
    <r>
      <rPr>
        <sz val="12"/>
        <rFont val="Arial"/>
        <family val="2"/>
      </rPr>
      <t>Kasvuyrityspalvelu Oy</t>
    </r>
    <r>
      <rPr>
        <sz val="10"/>
        <rFont val="Arial"/>
        <family val="2"/>
      </rPr>
      <t xml:space="preserve"> luvaton levittäminen kielletty</t>
    </r>
  </si>
  <si>
    <t>Luvut syötetään alvillisina</t>
  </si>
  <si>
    <t xml:space="preserve">Kassaanmaksut yhteensä/ kk </t>
  </si>
  <si>
    <t>Kassaanmaksut alv 0</t>
  </si>
  <si>
    <t>Alkusaldo+kassaanmaksut yht</t>
  </si>
  <si>
    <t>Kassaanmaksujen alv</t>
  </si>
  <si>
    <t>ALV 0</t>
  </si>
  <si>
    <t>Liiketoiminnan kassavirta alv 0</t>
  </si>
  <si>
    <t>tulovero 20%</t>
  </si>
  <si>
    <t>Myyntikanavat</t>
  </si>
  <si>
    <t>Kuluttajakauppa</t>
  </si>
  <si>
    <t>Jälleenmyyjät</t>
  </si>
  <si>
    <r>
      <t>Alvit ilmoitetaan: (</t>
    </r>
    <r>
      <rPr>
        <b/>
        <sz val="10"/>
        <rFont val="Arial"/>
        <family val="2"/>
      </rPr>
      <t>1,24</t>
    </r>
    <r>
      <rPr>
        <sz val="10"/>
        <rFont val="Arial"/>
        <family val="2"/>
      </rPr>
      <t>) (</t>
    </r>
    <r>
      <rPr>
        <b/>
        <sz val="10"/>
        <rFont val="Arial"/>
        <family val="2"/>
      </rPr>
      <t>1,14</t>
    </r>
    <r>
      <rPr>
        <sz val="10"/>
        <rFont val="Arial"/>
        <family val="2"/>
      </rPr>
      <t>) (</t>
    </r>
    <r>
      <rPr>
        <b/>
        <sz val="10"/>
        <rFont val="Arial"/>
        <family val="2"/>
      </rPr>
      <t>1,10</t>
    </r>
    <r>
      <rPr>
        <sz val="10"/>
        <rFont val="Arial"/>
        <family val="2"/>
      </rPr>
      <t>) (1,00)</t>
    </r>
  </si>
  <si>
    <t>Polttoainekulut</t>
  </si>
  <si>
    <t>Muut materiaali ostot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</si>
</sst>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\ #,##0.00&quot;       &quot;;\-#,##0.00&quot;       &quot;;&quot; -&quot;#&quot;       &quot;;@\ "/>
    <numFmt numFmtId="168" formatCode="#,##0.0\ ;\-#,##0.0\ "/>
    <numFmt numFmtId="169" formatCode="0.00%"/>
    <numFmt numFmtId="170" formatCode="#,##0\ ;\-#,##0\ "/>
    <numFmt numFmtId="171" formatCode="#,##0.0_ ;\-#,##0.0\ "/>
    <numFmt numFmtId="172" formatCode="_-* #,##0.00\ _m_k_-;\-* #,##0.00\ _m_k_-;_-* &quot;-&quot;??\ _m_k_-;_-@_-"/>
    <numFmt numFmtId="173" formatCode="_-* #,##0\ _m_k_-;\-* #,##0\ _m_k_-;_-* &quot;-&quot;??\ _m_k_-;_-@_-"/>
    <numFmt numFmtId="174" formatCode="0.0"/>
    <numFmt numFmtId="175" formatCode="#,##0_ ;[Red]\-#,##0\ "/>
    <numFmt numFmtId="176" formatCode="#,##0;[Red]#,##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1" applyNumberFormat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1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1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18" borderId="0" xfId="0" applyNumberFormat="1" applyFill="1" applyAlignment="1">
      <alignment/>
    </xf>
    <xf numFmtId="0" fontId="0" fillId="19" borderId="0" xfId="0" applyNumberFormat="1" applyFont="1" applyFill="1" applyBorder="1" applyAlignment="1">
      <alignment/>
    </xf>
    <xf numFmtId="2" fontId="18" fillId="20" borderId="10" xfId="0" applyNumberFormat="1" applyFont="1" applyFill="1" applyBorder="1" applyAlignment="1">
      <alignment/>
    </xf>
    <xf numFmtId="2" fontId="0" fillId="19" borderId="0" xfId="0" applyNumberFormat="1" applyFont="1" applyFill="1" applyBorder="1" applyAlignment="1">
      <alignment/>
    </xf>
    <xf numFmtId="2" fontId="21" fillId="21" borderId="10" xfId="0" applyNumberFormat="1" applyFont="1" applyFill="1" applyBorder="1" applyAlignment="1">
      <alignment/>
    </xf>
    <xf numFmtId="2" fontId="22" fillId="19" borderId="0" xfId="0" applyNumberFormat="1" applyFont="1" applyFill="1" applyBorder="1" applyAlignment="1">
      <alignment/>
    </xf>
    <xf numFmtId="2" fontId="18" fillId="22" borderId="10" xfId="0" applyNumberFormat="1" applyFont="1" applyFill="1" applyBorder="1" applyAlignment="1">
      <alignment/>
    </xf>
    <xf numFmtId="2" fontId="23" fillId="23" borderId="10" xfId="0" applyNumberFormat="1" applyFont="1" applyFill="1" applyBorder="1" applyAlignment="1">
      <alignment/>
    </xf>
    <xf numFmtId="2" fontId="23" fillId="19" borderId="0" xfId="0" applyNumberFormat="1" applyFont="1" applyFill="1" applyBorder="1" applyAlignment="1">
      <alignment/>
    </xf>
    <xf numFmtId="2" fontId="18" fillId="22" borderId="11" xfId="0" applyNumberFormat="1" applyFont="1" applyFill="1" applyBorder="1" applyAlignment="1">
      <alignment/>
    </xf>
    <xf numFmtId="2" fontId="18" fillId="24" borderId="1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2" fontId="21" fillId="26" borderId="10" xfId="0" applyNumberFormat="1" applyFont="1" applyFill="1" applyBorder="1" applyAlignment="1">
      <alignment/>
    </xf>
    <xf numFmtId="2" fontId="21" fillId="27" borderId="10" xfId="0" applyNumberFormat="1" applyFont="1" applyFill="1" applyBorder="1" applyAlignment="1">
      <alignment/>
    </xf>
    <xf numFmtId="2" fontId="0" fillId="18" borderId="0" xfId="0" applyNumberFormat="1" applyFill="1" applyBorder="1" applyAlignment="1">
      <alignment/>
    </xf>
    <xf numFmtId="2" fontId="0" fillId="28" borderId="0" xfId="0" applyNumberFormat="1" applyFill="1" applyBorder="1" applyAlignment="1">
      <alignment/>
    </xf>
    <xf numFmtId="2" fontId="0" fillId="18" borderId="0" xfId="0" applyNumberFormat="1" applyFont="1" applyFill="1" applyAlignment="1">
      <alignment/>
    </xf>
    <xf numFmtId="2" fontId="18" fillId="18" borderId="11" xfId="0" applyNumberFormat="1" applyFont="1" applyFill="1" applyBorder="1" applyAlignment="1">
      <alignment/>
    </xf>
    <xf numFmtId="2" fontId="0" fillId="28" borderId="0" xfId="0" applyNumberFormat="1" applyFont="1" applyFill="1" applyBorder="1" applyAlignment="1">
      <alignment/>
    </xf>
    <xf numFmtId="2" fontId="18" fillId="29" borderId="10" xfId="0" applyNumberFormat="1" applyFont="1" applyFill="1" applyBorder="1" applyAlignment="1">
      <alignment/>
    </xf>
    <xf numFmtId="2" fontId="18" fillId="20" borderId="12" xfId="0" applyNumberFormat="1" applyFont="1" applyFill="1" applyBorder="1" applyAlignment="1">
      <alignment/>
    </xf>
    <xf numFmtId="2" fontId="18" fillId="18" borderId="10" xfId="0" applyNumberFormat="1" applyFont="1" applyFill="1" applyBorder="1" applyAlignment="1">
      <alignment/>
    </xf>
    <xf numFmtId="2" fontId="21" fillId="18" borderId="10" xfId="0" applyNumberFormat="1" applyFont="1" applyFill="1" applyBorder="1" applyAlignment="1">
      <alignment/>
    </xf>
    <xf numFmtId="2" fontId="22" fillId="28" borderId="0" xfId="0" applyNumberFormat="1" applyFont="1" applyFill="1" applyBorder="1" applyAlignment="1">
      <alignment/>
    </xf>
    <xf numFmtId="0" fontId="0" fillId="28" borderId="0" xfId="0" applyNumberFormat="1" applyFont="1" applyFill="1" applyBorder="1" applyAlignment="1">
      <alignment/>
    </xf>
    <xf numFmtId="2" fontId="23" fillId="28" borderId="0" xfId="0" applyNumberFormat="1" applyFont="1" applyFill="1" applyBorder="1" applyAlignment="1">
      <alignment/>
    </xf>
    <xf numFmtId="2" fontId="18" fillId="24" borderId="11" xfId="0" applyNumberFormat="1" applyFont="1" applyFill="1" applyBorder="1" applyAlignment="1">
      <alignment/>
    </xf>
    <xf numFmtId="2" fontId="22" fillId="19" borderId="13" xfId="0" applyNumberFormat="1" applyFont="1" applyFill="1" applyBorder="1" applyAlignment="1">
      <alignment/>
    </xf>
    <xf numFmtId="2" fontId="18" fillId="20" borderId="14" xfId="0" applyNumberFormat="1" applyFont="1" applyFill="1" applyBorder="1" applyAlignment="1">
      <alignment/>
    </xf>
    <xf numFmtId="2" fontId="0" fillId="19" borderId="14" xfId="0" applyNumberFormat="1" applyFont="1" applyFill="1" applyBorder="1" applyAlignment="1">
      <alignment/>
    </xf>
    <xf numFmtId="0" fontId="0" fillId="18" borderId="0" xfId="0" applyFill="1" applyAlignment="1" applyProtection="1">
      <alignment/>
      <protection hidden="1"/>
    </xf>
    <xf numFmtId="0" fontId="0" fillId="18" borderId="0" xfId="0" applyFill="1" applyAlignment="1" applyProtection="1">
      <alignment horizontal="center" vertic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2" fontId="28" fillId="18" borderId="0" xfId="0" applyNumberFormat="1" applyFont="1" applyFill="1" applyBorder="1" applyAlignment="1" applyProtection="1">
      <alignment horizontal="left" vertical="center"/>
      <protection hidden="1"/>
    </xf>
    <xf numFmtId="0" fontId="22" fillId="18" borderId="0" xfId="0" applyFont="1" applyFill="1" applyBorder="1" applyAlignment="1" applyProtection="1">
      <alignment horizontal="center" vertical="center"/>
      <protection hidden="1"/>
    </xf>
    <xf numFmtId="0" fontId="0" fillId="22" borderId="15" xfId="0" applyFill="1" applyBorder="1" applyAlignment="1" applyProtection="1">
      <alignment vertical="top" wrapText="1"/>
      <protection hidden="1"/>
    </xf>
    <xf numFmtId="9" fontId="0" fillId="18" borderId="0" xfId="0" applyNumberFormat="1" applyFont="1" applyFill="1" applyBorder="1" applyAlignment="1" applyProtection="1">
      <alignment/>
      <protection hidden="1"/>
    </xf>
    <xf numFmtId="0" fontId="0" fillId="18" borderId="16" xfId="0" applyFill="1" applyBorder="1" applyAlignment="1" applyProtection="1">
      <alignment vertical="top" wrapText="1"/>
      <protection hidden="1"/>
    </xf>
    <xf numFmtId="173" fontId="0" fillId="18" borderId="17" xfId="50" applyNumberFormat="1" applyFont="1" applyFill="1" applyBorder="1" applyAlignment="1" applyProtection="1">
      <alignment horizontal="right" vertical="top"/>
      <protection hidden="1"/>
    </xf>
    <xf numFmtId="0" fontId="0" fillId="18" borderId="16" xfId="0" applyFill="1" applyBorder="1" applyAlignment="1" applyProtection="1">
      <alignment/>
      <protection hidden="1"/>
    </xf>
    <xf numFmtId="173" fontId="0" fillId="18" borderId="17" xfId="0" applyNumberFormat="1" applyFill="1" applyBorder="1" applyAlignment="1" applyProtection="1">
      <alignment horizontal="right" vertical="center"/>
      <protection hidden="1"/>
    </xf>
    <xf numFmtId="173" fontId="0" fillId="22" borderId="17" xfId="0" applyNumberFormat="1" applyFill="1" applyBorder="1" applyAlignment="1" applyProtection="1">
      <alignment horizontal="right" vertical="center"/>
      <protection hidden="1"/>
    </xf>
    <xf numFmtId="9" fontId="0" fillId="18" borderId="0" xfId="0" applyNumberFormat="1" applyFont="1" applyFill="1" applyBorder="1" applyAlignment="1" applyProtection="1">
      <alignment vertical="center"/>
      <protection hidden="1"/>
    </xf>
    <xf numFmtId="0" fontId="0" fillId="22" borderId="16" xfId="0" applyFont="1" applyFill="1" applyBorder="1" applyAlignment="1" applyProtection="1">
      <alignment vertical="top"/>
      <protection hidden="1"/>
    </xf>
    <xf numFmtId="173" fontId="0" fillId="22" borderId="17" xfId="0" applyNumberFormat="1" applyFill="1" applyBorder="1" applyAlignment="1" applyProtection="1">
      <alignment horizontal="right" vertical="top"/>
      <protection hidden="1"/>
    </xf>
    <xf numFmtId="9" fontId="0" fillId="18" borderId="0" xfId="0" applyNumberFormat="1" applyFont="1" applyFill="1" applyBorder="1" applyAlignment="1" applyProtection="1">
      <alignment horizontal="right" vertical="top"/>
      <protection hidden="1"/>
    </xf>
    <xf numFmtId="9" fontId="0" fillId="18" borderId="0" xfId="0" applyNumberFormat="1" applyFont="1" applyFill="1" applyBorder="1" applyAlignment="1" applyProtection="1">
      <alignment horizontal="right" vertical="center"/>
      <protection hidden="1"/>
    </xf>
    <xf numFmtId="0" fontId="0" fillId="22" borderId="16" xfId="0" applyFont="1" applyFill="1" applyBorder="1" applyAlignment="1" applyProtection="1">
      <alignment/>
      <protection hidden="1"/>
    </xf>
    <xf numFmtId="173" fontId="0" fillId="22" borderId="17" xfId="0" applyNumberFormat="1" applyFill="1" applyBorder="1" applyAlignment="1" applyProtection="1">
      <alignment horizontal="right"/>
      <protection hidden="1"/>
    </xf>
    <xf numFmtId="9" fontId="0" fillId="18" borderId="0" xfId="0" applyNumberFormat="1" applyFont="1" applyFill="1" applyBorder="1" applyAlignment="1" applyProtection="1">
      <alignment horizontal="right"/>
      <protection hidden="1"/>
    </xf>
    <xf numFmtId="0" fontId="0" fillId="22" borderId="16" xfId="0" applyFill="1" applyBorder="1" applyAlignment="1" applyProtection="1">
      <alignment/>
      <protection hidden="1"/>
    </xf>
    <xf numFmtId="0" fontId="0" fillId="18" borderId="16" xfId="0" applyFont="1" applyFill="1" applyBorder="1" applyAlignment="1" applyProtection="1">
      <alignment vertical="center"/>
      <protection hidden="1"/>
    </xf>
    <xf numFmtId="173" fontId="0" fillId="18" borderId="14" xfId="0" applyNumberFormat="1" applyFill="1" applyBorder="1" applyAlignment="1" applyProtection="1">
      <alignment horizontal="right" vertical="center"/>
      <protection locked="0"/>
    </xf>
    <xf numFmtId="0" fontId="0" fillId="18" borderId="0" xfId="0" applyFont="1" applyFill="1" applyAlignment="1" applyProtection="1">
      <alignment/>
      <protection hidden="1"/>
    </xf>
    <xf numFmtId="173" fontId="22" fillId="18" borderId="17" xfId="0" applyNumberFormat="1" applyFont="1" applyFill="1" applyBorder="1" applyAlignment="1" applyProtection="1">
      <alignment horizontal="right" vertical="center"/>
      <protection hidden="1"/>
    </xf>
    <xf numFmtId="0" fontId="0" fillId="18" borderId="16" xfId="0" applyFont="1" applyFill="1" applyBorder="1" applyAlignment="1" applyProtection="1">
      <alignment/>
      <protection hidden="1"/>
    </xf>
    <xf numFmtId="173" fontId="38" fillId="18" borderId="17" xfId="0" applyNumberFormat="1" applyFont="1" applyFill="1" applyBorder="1" applyAlignment="1" applyProtection="1">
      <alignment horizontal="right" vertical="center"/>
      <protection hidden="1"/>
    </xf>
    <xf numFmtId="0" fontId="0" fillId="22" borderId="18" xfId="0" applyFill="1" applyBorder="1" applyAlignment="1" applyProtection="1">
      <alignment/>
      <protection hidden="1"/>
    </xf>
    <xf numFmtId="9" fontId="0" fillId="18" borderId="0" xfId="0" applyNumberFormat="1" applyFont="1" applyFill="1" applyBorder="1" applyAlignment="1" applyProtection="1">
      <alignment/>
      <protection hidden="1"/>
    </xf>
    <xf numFmtId="0" fontId="0" fillId="18" borderId="0" xfId="0" applyFill="1" applyAlignment="1">
      <alignment/>
    </xf>
    <xf numFmtId="0" fontId="0" fillId="18" borderId="0" xfId="0" applyFill="1" applyAlignment="1">
      <alignment horizontal="center" vertical="center"/>
    </xf>
    <xf numFmtId="0" fontId="0" fillId="18" borderId="0" xfId="0" applyFont="1" applyFill="1" applyBorder="1" applyAlignment="1">
      <alignment/>
    </xf>
    <xf numFmtId="0" fontId="0" fillId="22" borderId="16" xfId="0" applyFill="1" applyBorder="1" applyAlignment="1" applyProtection="1">
      <alignment wrapText="1"/>
      <protection hidden="1"/>
    </xf>
    <xf numFmtId="173" fontId="0" fillId="22" borderId="19" xfId="50" applyNumberFormat="1" applyFont="1" applyFill="1" applyBorder="1" applyAlignment="1" applyProtection="1">
      <alignment horizontal="right" vertical="center"/>
      <protection hidden="1"/>
    </xf>
    <xf numFmtId="9" fontId="0" fillId="18" borderId="0" xfId="0" applyNumberFormat="1" applyFill="1" applyBorder="1" applyAlignment="1" applyProtection="1">
      <alignment/>
      <protection hidden="1"/>
    </xf>
    <xf numFmtId="0" fontId="18" fillId="22" borderId="11" xfId="0" applyNumberFormat="1" applyFont="1" applyFill="1" applyBorder="1" applyAlignment="1">
      <alignment/>
    </xf>
    <xf numFmtId="2" fontId="18" fillId="20" borderId="11" xfId="0" applyNumberFormat="1" applyFont="1" applyFill="1" applyBorder="1" applyAlignment="1">
      <alignment/>
    </xf>
    <xf numFmtId="1" fontId="0" fillId="18" borderId="0" xfId="0" applyNumberFormat="1" applyFill="1" applyBorder="1" applyAlignment="1">
      <alignment/>
    </xf>
    <xf numFmtId="1" fontId="0" fillId="18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8" borderId="0" xfId="0" applyNumberFormat="1" applyFill="1" applyBorder="1" applyAlignment="1">
      <alignment/>
    </xf>
    <xf numFmtId="1" fontId="0" fillId="28" borderId="0" xfId="0" applyNumberFormat="1" applyFont="1" applyFill="1" applyBorder="1" applyAlignment="1">
      <alignment/>
    </xf>
    <xf numFmtId="1" fontId="22" fillId="28" borderId="0" xfId="0" applyNumberFormat="1" applyFont="1" applyFill="1" applyBorder="1" applyAlignment="1">
      <alignment/>
    </xf>
    <xf numFmtId="1" fontId="23" fillId="28" borderId="0" xfId="0" applyNumberFormat="1" applyFont="1" applyFill="1" applyBorder="1" applyAlignment="1">
      <alignment/>
    </xf>
    <xf numFmtId="2" fontId="18" fillId="18" borderId="20" xfId="0" applyNumberFormat="1" applyFont="1" applyFill="1" applyBorder="1" applyAlignment="1">
      <alignment/>
    </xf>
    <xf numFmtId="2" fontId="18" fillId="30" borderId="11" xfId="0" applyNumberFormat="1" applyFont="1" applyFill="1" applyBorder="1" applyAlignment="1">
      <alignment/>
    </xf>
    <xf numFmtId="2" fontId="23" fillId="23" borderId="11" xfId="0" applyNumberFormat="1" applyFont="1" applyFill="1" applyBorder="1" applyAlignment="1">
      <alignment/>
    </xf>
    <xf numFmtId="2" fontId="18" fillId="31" borderId="11" xfId="0" applyNumberFormat="1" applyFont="1" applyFill="1" applyBorder="1" applyAlignment="1">
      <alignment/>
    </xf>
    <xf numFmtId="2" fontId="21" fillId="32" borderId="11" xfId="0" applyNumberFormat="1" applyFont="1" applyFill="1" applyBorder="1" applyAlignment="1">
      <alignment/>
    </xf>
    <xf numFmtId="2" fontId="18" fillId="25" borderId="11" xfId="0" applyNumberFormat="1" applyFont="1" applyFill="1" applyBorder="1" applyAlignment="1">
      <alignment/>
    </xf>
    <xf numFmtId="2" fontId="21" fillId="21" borderId="18" xfId="0" applyNumberFormat="1" applyFont="1" applyFill="1" applyBorder="1" applyAlignment="1">
      <alignment/>
    </xf>
    <xf numFmtId="1" fontId="0" fillId="25" borderId="14" xfId="50" applyNumberFormat="1" applyFont="1" applyFill="1" applyBorder="1" applyAlignment="1" applyProtection="1">
      <alignment/>
      <protection locked="0"/>
    </xf>
    <xf numFmtId="1" fontId="0" fillId="22" borderId="14" xfId="50" applyNumberFormat="1" applyFont="1" applyFill="1" applyBorder="1" applyAlignment="1" applyProtection="1">
      <alignment/>
      <protection locked="0"/>
    </xf>
    <xf numFmtId="2" fontId="0" fillId="18" borderId="0" xfId="0" applyNumberFormat="1" applyFont="1" applyFill="1" applyBorder="1" applyAlignment="1" applyProtection="1">
      <alignment/>
      <protection hidden="1"/>
    </xf>
    <xf numFmtId="2" fontId="0" fillId="18" borderId="0" xfId="0" applyNumberFormat="1" applyFill="1" applyBorder="1" applyAlignment="1" applyProtection="1">
      <alignment/>
      <protection hidden="1"/>
    </xf>
    <xf numFmtId="1" fontId="0" fillId="18" borderId="0" xfId="0" applyNumberFormat="1" applyFill="1" applyAlignment="1" applyProtection="1">
      <alignment/>
      <protection hidden="1"/>
    </xf>
    <xf numFmtId="1" fontId="0" fillId="18" borderId="0" xfId="0" applyNumberFormat="1" applyFill="1" applyBorder="1" applyAlignment="1" applyProtection="1">
      <alignment/>
      <protection hidden="1"/>
    </xf>
    <xf numFmtId="1" fontId="0" fillId="28" borderId="0" xfId="0" applyNumberFormat="1" applyFill="1" applyBorder="1" applyAlignment="1" applyProtection="1">
      <alignment/>
      <protection hidden="1"/>
    </xf>
    <xf numFmtId="2" fontId="0" fillId="18" borderId="0" xfId="0" applyNumberFormat="1" applyFill="1" applyBorder="1" applyAlignment="1" applyProtection="1">
      <alignment/>
      <protection hidden="1"/>
    </xf>
    <xf numFmtId="2" fontId="16" fillId="18" borderId="0" xfId="0" applyNumberFormat="1" applyFont="1" applyFill="1" applyBorder="1" applyAlignment="1" applyProtection="1">
      <alignment/>
      <protection hidden="1"/>
    </xf>
    <xf numFmtId="1" fontId="0" fillId="28" borderId="0" xfId="0" applyNumberFormat="1" applyFont="1" applyFill="1" applyAlignment="1" applyProtection="1">
      <alignment/>
      <protection hidden="1"/>
    </xf>
    <xf numFmtId="2" fontId="17" fillId="18" borderId="0" xfId="0" applyNumberFormat="1" applyFont="1" applyFill="1" applyBorder="1" applyAlignment="1" applyProtection="1">
      <alignment/>
      <protection hidden="1"/>
    </xf>
    <xf numFmtId="1" fontId="39" fillId="18" borderId="0" xfId="0" applyNumberFormat="1" applyFont="1" applyFill="1" applyBorder="1" applyAlignment="1" applyProtection="1">
      <alignment/>
      <protection hidden="1"/>
    </xf>
    <xf numFmtId="2" fontId="19" fillId="18" borderId="0" xfId="0" applyNumberFormat="1" applyFont="1" applyFill="1" applyBorder="1" applyAlignment="1" applyProtection="1">
      <alignment/>
      <protection hidden="1"/>
    </xf>
    <xf numFmtId="1" fontId="0" fillId="18" borderId="0" xfId="0" applyNumberFormat="1" applyFont="1" applyFill="1" applyAlignment="1" applyProtection="1">
      <alignment/>
      <protection hidden="1"/>
    </xf>
    <xf numFmtId="167" fontId="0" fillId="18" borderId="0" xfId="50" applyFont="1" applyFill="1" applyBorder="1" applyAlignment="1" applyProtection="1">
      <alignment/>
      <protection hidden="1"/>
    </xf>
    <xf numFmtId="1" fontId="20" fillId="28" borderId="0" xfId="50" applyNumberFormat="1" applyFont="1" applyFill="1" applyBorder="1" applyAlignment="1" applyProtection="1">
      <alignment/>
      <protection hidden="1"/>
    </xf>
    <xf numFmtId="1" fontId="0" fillId="18" borderId="0" xfId="50" applyNumberFormat="1" applyFont="1" applyFill="1" applyBorder="1" applyAlignment="1" applyProtection="1">
      <alignment/>
      <protection hidden="1"/>
    </xf>
    <xf numFmtId="168" fontId="21" fillId="18" borderId="0" xfId="50" applyNumberFormat="1" applyFont="1" applyFill="1" applyBorder="1" applyAlignment="1" applyProtection="1">
      <alignment/>
      <protection hidden="1"/>
    </xf>
    <xf numFmtId="166" fontId="18" fillId="22" borderId="0" xfId="0" applyNumberFormat="1" applyFont="1" applyFill="1" applyBorder="1" applyAlignment="1" applyProtection="1">
      <alignment/>
      <protection hidden="1"/>
    </xf>
    <xf numFmtId="9" fontId="18" fillId="18" borderId="0" xfId="0" applyNumberFormat="1" applyFont="1" applyFill="1" applyBorder="1" applyAlignment="1" applyProtection="1">
      <alignment/>
      <protection hidden="1"/>
    </xf>
    <xf numFmtId="166" fontId="18" fillId="18" borderId="0" xfId="0" applyNumberFormat="1" applyFont="1" applyFill="1" applyBorder="1" applyAlignment="1" applyProtection="1">
      <alignment/>
      <protection hidden="1"/>
    </xf>
    <xf numFmtId="1" fontId="18" fillId="18" borderId="0" xfId="0" applyNumberFormat="1" applyFont="1" applyFill="1" applyBorder="1" applyAlignment="1" applyProtection="1">
      <alignment horizontal="center"/>
      <protection hidden="1"/>
    </xf>
    <xf numFmtId="1" fontId="0" fillId="28" borderId="0" xfId="0" applyNumberFormat="1" applyFont="1" applyFill="1" applyBorder="1" applyAlignment="1" applyProtection="1">
      <alignment/>
      <protection hidden="1"/>
    </xf>
    <xf numFmtId="168" fontId="0" fillId="20" borderId="0" xfId="50" applyNumberFormat="1" applyFont="1" applyFill="1" applyBorder="1" applyAlignment="1" applyProtection="1">
      <alignment/>
      <protection hidden="1"/>
    </xf>
    <xf numFmtId="168" fontId="0" fillId="33" borderId="0" xfId="50" applyNumberFormat="1" applyFont="1" applyFill="1" applyBorder="1" applyAlignment="1" applyProtection="1">
      <alignment/>
      <protection hidden="1"/>
    </xf>
    <xf numFmtId="1" fontId="0" fillId="33" borderId="0" xfId="50" applyNumberFormat="1" applyFont="1" applyFill="1" applyBorder="1" applyAlignment="1" applyProtection="1">
      <alignment/>
      <protection hidden="1"/>
    </xf>
    <xf numFmtId="168" fontId="21" fillId="25" borderId="13" xfId="50" applyNumberFormat="1" applyFont="1" applyFill="1" applyBorder="1" applyAlignment="1" applyProtection="1">
      <alignment/>
      <protection hidden="1"/>
    </xf>
    <xf numFmtId="168" fontId="21" fillId="34" borderId="0" xfId="50" applyNumberFormat="1" applyFont="1" applyFill="1" applyBorder="1" applyAlignment="1" applyProtection="1">
      <alignment/>
      <protection hidden="1"/>
    </xf>
    <xf numFmtId="1" fontId="21" fillId="34" borderId="0" xfId="50" applyNumberFormat="1" applyFont="1" applyFill="1" applyBorder="1" applyAlignment="1" applyProtection="1">
      <alignment/>
      <protection hidden="1"/>
    </xf>
    <xf numFmtId="1" fontId="22" fillId="28" borderId="0" xfId="0" applyNumberFormat="1" applyFont="1" applyFill="1" applyBorder="1" applyAlignment="1" applyProtection="1">
      <alignment/>
      <protection hidden="1"/>
    </xf>
    <xf numFmtId="168" fontId="18" fillId="18" borderId="0" xfId="50" applyNumberFormat="1" applyFont="1" applyFill="1" applyBorder="1" applyAlignment="1" applyProtection="1">
      <alignment/>
      <protection hidden="1"/>
    </xf>
    <xf numFmtId="168" fontId="0" fillId="18" borderId="0" xfId="50" applyNumberFormat="1" applyFont="1" applyFill="1" applyBorder="1" applyAlignment="1" applyProtection="1">
      <alignment/>
      <protection hidden="1"/>
    </xf>
    <xf numFmtId="168" fontId="23" fillId="25" borderId="0" xfId="50" applyNumberFormat="1" applyFont="1" applyFill="1" applyBorder="1" applyAlignment="1" applyProtection="1">
      <alignment/>
      <protection hidden="1"/>
    </xf>
    <xf numFmtId="168" fontId="23" fillId="34" borderId="0" xfId="50" applyNumberFormat="1" applyFont="1" applyFill="1" applyBorder="1" applyAlignment="1" applyProtection="1">
      <alignment/>
      <protection hidden="1"/>
    </xf>
    <xf numFmtId="1" fontId="23" fillId="34" borderId="0" xfId="50" applyNumberFormat="1" applyFont="1" applyFill="1" applyBorder="1" applyAlignment="1" applyProtection="1">
      <alignment/>
      <protection hidden="1"/>
    </xf>
    <xf numFmtId="1" fontId="23" fillId="28" borderId="0" xfId="0" applyNumberFormat="1" applyFont="1" applyFill="1" applyBorder="1" applyAlignment="1" applyProtection="1">
      <alignment/>
      <protection hidden="1"/>
    </xf>
    <xf numFmtId="168" fontId="0" fillId="34" borderId="0" xfId="50" applyNumberFormat="1" applyFont="1" applyFill="1" applyBorder="1" applyAlignment="1" applyProtection="1">
      <alignment/>
      <protection hidden="1"/>
    </xf>
    <xf numFmtId="1" fontId="0" fillId="34" borderId="0" xfId="50" applyNumberFormat="1" applyFont="1" applyFill="1" applyBorder="1" applyAlignment="1" applyProtection="1">
      <alignment/>
      <protection hidden="1"/>
    </xf>
    <xf numFmtId="168" fontId="0" fillId="25" borderId="0" xfId="50" applyNumberFormat="1" applyFont="1" applyFill="1" applyBorder="1" applyAlignment="1" applyProtection="1">
      <alignment/>
      <protection hidden="1"/>
    </xf>
    <xf numFmtId="168" fontId="21" fillId="25" borderId="0" xfId="50" applyNumberFormat="1" applyFont="1" applyFill="1" applyBorder="1" applyAlignment="1" applyProtection="1">
      <alignment/>
      <protection hidden="1"/>
    </xf>
    <xf numFmtId="168" fontId="23" fillId="33" borderId="0" xfId="50" applyNumberFormat="1" applyFont="1" applyFill="1" applyBorder="1" applyAlignment="1" applyProtection="1">
      <alignment vertical="center"/>
      <protection hidden="1"/>
    </xf>
    <xf numFmtId="1" fontId="39" fillId="18" borderId="0" xfId="50" applyNumberFormat="1" applyFont="1" applyFill="1" applyBorder="1" applyAlignment="1" applyProtection="1">
      <alignment/>
      <protection hidden="1"/>
    </xf>
    <xf numFmtId="9" fontId="0" fillId="18" borderId="0" xfId="50" applyNumberFormat="1" applyFont="1" applyFill="1" applyBorder="1" applyAlignment="1" applyProtection="1">
      <alignment/>
      <protection hidden="1"/>
    </xf>
    <xf numFmtId="168" fontId="22" fillId="34" borderId="0" xfId="50" applyNumberFormat="1" applyFont="1" applyFill="1" applyBorder="1" applyAlignment="1" applyProtection="1">
      <alignment/>
      <protection hidden="1"/>
    </xf>
    <xf numFmtId="1" fontId="22" fillId="34" borderId="0" xfId="50" applyNumberFormat="1" applyFont="1" applyFill="1" applyBorder="1" applyAlignment="1" applyProtection="1">
      <alignment/>
      <protection hidden="1"/>
    </xf>
    <xf numFmtId="168" fontId="23" fillId="33" borderId="21" xfId="50" applyNumberFormat="1" applyFont="1" applyFill="1" applyBorder="1" applyAlignment="1" applyProtection="1">
      <alignment vertical="center"/>
      <protection hidden="1"/>
    </xf>
    <xf numFmtId="168" fontId="23" fillId="33" borderId="22" xfId="50" applyNumberFormat="1" applyFont="1" applyFill="1" applyBorder="1" applyAlignment="1" applyProtection="1">
      <alignment vertical="center"/>
      <protection hidden="1"/>
    </xf>
    <xf numFmtId="1" fontId="40" fillId="34" borderId="0" xfId="50" applyNumberFormat="1" applyFont="1" applyFill="1" applyBorder="1" applyAlignment="1" applyProtection="1">
      <alignment/>
      <protection hidden="1"/>
    </xf>
    <xf numFmtId="168" fontId="18" fillId="25" borderId="0" xfId="50" applyNumberFormat="1" applyFont="1" applyFill="1" applyBorder="1" applyAlignment="1" applyProtection="1">
      <alignment/>
      <protection hidden="1"/>
    </xf>
    <xf numFmtId="168" fontId="18" fillId="34" borderId="0" xfId="50" applyNumberFormat="1" applyFont="1" applyFill="1" applyBorder="1" applyAlignment="1" applyProtection="1">
      <alignment/>
      <protection hidden="1"/>
    </xf>
    <xf numFmtId="168" fontId="24" fillId="34" borderId="11" xfId="50" applyNumberFormat="1" applyFont="1" applyFill="1" applyBorder="1" applyAlignment="1" applyProtection="1">
      <alignment/>
      <protection hidden="1"/>
    </xf>
    <xf numFmtId="168" fontId="18" fillId="18" borderId="11" xfId="50" applyNumberFormat="1" applyFont="1" applyFill="1" applyBorder="1" applyAlignment="1" applyProtection="1">
      <alignment/>
      <protection hidden="1"/>
    </xf>
    <xf numFmtId="168" fontId="21" fillId="18" borderId="11" xfId="50" applyNumberFormat="1" applyFont="1" applyFill="1" applyBorder="1" applyAlignment="1" applyProtection="1">
      <alignment/>
      <protection hidden="1"/>
    </xf>
    <xf numFmtId="1" fontId="21" fillId="18" borderId="0" xfId="50" applyNumberFormat="1" applyFont="1" applyFill="1" applyBorder="1" applyAlignment="1" applyProtection="1">
      <alignment/>
      <protection hidden="1"/>
    </xf>
    <xf numFmtId="168" fontId="18" fillId="20" borderId="0" xfId="50" applyNumberFormat="1" applyFont="1" applyFill="1" applyBorder="1" applyAlignment="1" applyProtection="1">
      <alignment/>
      <protection hidden="1"/>
    </xf>
    <xf numFmtId="168" fontId="18" fillId="33" borderId="0" xfId="50" applyNumberFormat="1" applyFont="1" applyFill="1" applyBorder="1" applyAlignment="1" applyProtection="1">
      <alignment/>
      <protection hidden="1"/>
    </xf>
    <xf numFmtId="1" fontId="18" fillId="33" borderId="0" xfId="50" applyNumberFormat="1" applyFont="1" applyFill="1" applyBorder="1" applyAlignment="1" applyProtection="1">
      <alignment/>
      <protection hidden="1"/>
    </xf>
    <xf numFmtId="1" fontId="18" fillId="18" borderId="0" xfId="50" applyNumberFormat="1" applyFont="1" applyFill="1" applyBorder="1" applyAlignment="1" applyProtection="1">
      <alignment/>
      <protection hidden="1"/>
    </xf>
    <xf numFmtId="168" fontId="23" fillId="35" borderId="0" xfId="50" applyNumberFormat="1" applyFont="1" applyFill="1" applyBorder="1" applyAlignment="1" applyProtection="1">
      <alignment/>
      <protection hidden="1"/>
    </xf>
    <xf numFmtId="2" fontId="0" fillId="18" borderId="0" xfId="0" applyNumberFormat="1" applyFill="1" applyAlignment="1" applyProtection="1">
      <alignment/>
      <protection hidden="1"/>
    </xf>
    <xf numFmtId="1" fontId="0" fillId="20" borderId="14" xfId="50" applyNumberFormat="1" applyFont="1" applyFill="1" applyBorder="1" applyAlignment="1" applyProtection="1">
      <alignment/>
      <protection locked="0"/>
    </xf>
    <xf numFmtId="168" fontId="18" fillId="25" borderId="11" xfId="50" applyNumberFormat="1" applyFont="1" applyFill="1" applyBorder="1" applyAlignment="1" applyProtection="1">
      <alignment/>
      <protection locked="0"/>
    </xf>
    <xf numFmtId="168" fontId="21" fillId="25" borderId="11" xfId="50" applyNumberFormat="1" applyFont="1" applyFill="1" applyBorder="1" applyAlignment="1" applyProtection="1">
      <alignment/>
      <protection locked="0"/>
    </xf>
    <xf numFmtId="168" fontId="21" fillId="25" borderId="23" xfId="50" applyNumberFormat="1" applyFont="1" applyFill="1" applyBorder="1" applyAlignment="1" applyProtection="1">
      <alignment/>
      <protection locked="0"/>
    </xf>
    <xf numFmtId="168" fontId="21" fillId="20" borderId="14" xfId="50" applyNumberFormat="1" applyFont="1" applyFill="1" applyBorder="1" applyAlignment="1" applyProtection="1">
      <alignment/>
      <protection locked="0"/>
    </xf>
    <xf numFmtId="168" fontId="0" fillId="22" borderId="0" xfId="50" applyNumberFormat="1" applyFont="1" applyFill="1" applyBorder="1" applyAlignment="1" applyProtection="1">
      <alignment/>
      <protection locked="0"/>
    </xf>
    <xf numFmtId="168" fontId="21" fillId="20" borderId="20" xfId="50" applyNumberFormat="1" applyFont="1" applyFill="1" applyBorder="1" applyAlignment="1" applyProtection="1">
      <alignment/>
      <protection locked="0"/>
    </xf>
    <xf numFmtId="168" fontId="0" fillId="20" borderId="0" xfId="50" applyNumberFormat="1" applyFont="1" applyFill="1" applyBorder="1" applyAlignment="1" applyProtection="1">
      <alignment/>
      <protection locked="0"/>
    </xf>
    <xf numFmtId="168" fontId="21" fillId="20" borderId="11" xfId="50" applyNumberFormat="1" applyFont="1" applyFill="1" applyBorder="1" applyAlignment="1" applyProtection="1">
      <alignment/>
      <protection locked="0"/>
    </xf>
    <xf numFmtId="168" fontId="21" fillId="20" borderId="23" xfId="50" applyNumberFormat="1" applyFont="1" applyFill="1" applyBorder="1" applyAlignment="1" applyProtection="1">
      <alignment/>
      <protection locked="0"/>
    </xf>
    <xf numFmtId="170" fontId="23" fillId="25" borderId="24" xfId="50" applyNumberFormat="1" applyFont="1" applyFill="1" applyBorder="1" applyAlignment="1" applyProtection="1">
      <alignment/>
      <protection locked="0"/>
    </xf>
    <xf numFmtId="168" fontId="18" fillId="20" borderId="14" xfId="50" applyNumberFormat="1" applyFont="1" applyFill="1" applyBorder="1" applyAlignment="1" applyProtection="1">
      <alignment/>
      <protection locked="0"/>
    </xf>
    <xf numFmtId="168" fontId="18" fillId="20" borderId="20" xfId="50" applyNumberFormat="1" applyFont="1" applyFill="1" applyBorder="1" applyAlignment="1" applyProtection="1">
      <alignment/>
      <protection locked="0"/>
    </xf>
    <xf numFmtId="168" fontId="18" fillId="20" borderId="11" xfId="50" applyNumberFormat="1" applyFont="1" applyFill="1" applyBorder="1" applyAlignment="1" applyProtection="1">
      <alignment/>
      <protection locked="0"/>
    </xf>
    <xf numFmtId="168" fontId="18" fillId="20" borderId="23" xfId="50" applyNumberFormat="1" applyFont="1" applyFill="1" applyBorder="1" applyAlignment="1" applyProtection="1">
      <alignment/>
      <protection locked="0"/>
    </xf>
    <xf numFmtId="168" fontId="18" fillId="20" borderId="25" xfId="50" applyNumberFormat="1" applyFont="1" applyFill="1" applyBorder="1" applyAlignment="1" applyProtection="1">
      <alignment/>
      <protection locked="0"/>
    </xf>
    <xf numFmtId="168" fontId="0" fillId="20" borderId="21" xfId="50" applyNumberFormat="1" applyFont="1" applyFill="1" applyBorder="1" applyAlignment="1" applyProtection="1">
      <alignment/>
      <protection locked="0"/>
    </xf>
    <xf numFmtId="1" fontId="18" fillId="22" borderId="14" xfId="0" applyNumberFormat="1" applyFont="1" applyFill="1" applyBorder="1" applyAlignment="1" applyProtection="1">
      <alignment horizontal="center"/>
      <protection locked="0"/>
    </xf>
    <xf numFmtId="1" fontId="18" fillId="22" borderId="21" xfId="0" applyNumberFormat="1" applyFont="1" applyFill="1" applyBorder="1" applyAlignment="1" applyProtection="1">
      <alignment horizontal="center"/>
      <protection locked="0"/>
    </xf>
    <xf numFmtId="1" fontId="18" fillId="18" borderId="0" xfId="0" applyNumberFormat="1" applyFont="1" applyFill="1" applyBorder="1" applyAlignment="1" applyProtection="1">
      <alignment/>
      <protection hidden="1"/>
    </xf>
    <xf numFmtId="1" fontId="18" fillId="20" borderId="14" xfId="50" applyNumberFormat="1" applyFont="1" applyFill="1" applyBorder="1" applyAlignment="1" applyProtection="1">
      <alignment/>
      <protection locked="0"/>
    </xf>
    <xf numFmtId="168" fontId="21" fillId="36" borderId="26" xfId="50" applyNumberFormat="1" applyFont="1" applyFill="1" applyBorder="1" applyAlignment="1" applyProtection="1">
      <alignment/>
      <protection hidden="1"/>
    </xf>
    <xf numFmtId="1" fontId="21" fillId="36" borderId="24" xfId="50" applyNumberFormat="1" applyFont="1" applyFill="1" applyBorder="1" applyAlignment="1" applyProtection="1">
      <alignment/>
      <protection hidden="1"/>
    </xf>
    <xf numFmtId="1" fontId="23" fillId="36" borderId="27" xfId="50" applyNumberFormat="1" applyFont="1" applyFill="1" applyBorder="1" applyAlignment="1" applyProtection="1">
      <alignment/>
      <protection hidden="1"/>
    </xf>
    <xf numFmtId="1" fontId="23" fillId="36" borderId="28" xfId="50" applyNumberFormat="1" applyFont="1" applyFill="1" applyBorder="1" applyAlignment="1" applyProtection="1">
      <alignment/>
      <protection hidden="1"/>
    </xf>
    <xf numFmtId="1" fontId="23" fillId="36" borderId="29" xfId="50" applyNumberFormat="1" applyFont="1" applyFill="1" applyBorder="1" applyAlignment="1" applyProtection="1">
      <alignment/>
      <protection hidden="1"/>
    </xf>
    <xf numFmtId="1" fontId="23" fillId="36" borderId="30" xfId="50" applyNumberFormat="1" applyFont="1" applyFill="1" applyBorder="1" applyAlignment="1" applyProtection="1">
      <alignment/>
      <protection hidden="1"/>
    </xf>
    <xf numFmtId="1" fontId="23" fillId="36" borderId="31" xfId="50" applyNumberFormat="1" applyFont="1" applyFill="1" applyBorder="1" applyAlignment="1" applyProtection="1">
      <alignment/>
      <protection hidden="1"/>
    </xf>
    <xf numFmtId="1" fontId="0" fillId="36" borderId="14" xfId="50" applyNumberFormat="1" applyFont="1" applyFill="1" applyBorder="1" applyAlignment="1" applyProtection="1">
      <alignment/>
      <protection hidden="1"/>
    </xf>
    <xf numFmtId="1" fontId="21" fillId="36" borderId="14" xfId="50" applyNumberFormat="1" applyFont="1" applyFill="1" applyBorder="1" applyAlignment="1" applyProtection="1">
      <alignment/>
      <protection hidden="1"/>
    </xf>
    <xf numFmtId="168" fontId="21" fillId="36" borderId="14" xfId="50" applyNumberFormat="1" applyFont="1" applyFill="1" applyBorder="1" applyAlignment="1" applyProtection="1">
      <alignment/>
      <protection hidden="1"/>
    </xf>
    <xf numFmtId="168" fontId="21" fillId="36" borderId="20" xfId="50" applyNumberFormat="1" applyFont="1" applyFill="1" applyBorder="1" applyAlignment="1" applyProtection="1">
      <alignment/>
      <protection hidden="1"/>
    </xf>
    <xf numFmtId="1" fontId="22" fillId="36" borderId="24" xfId="50" applyNumberFormat="1" applyFont="1" applyFill="1" applyBorder="1" applyAlignment="1" applyProtection="1">
      <alignment/>
      <protection hidden="1"/>
    </xf>
    <xf numFmtId="1" fontId="22" fillId="36" borderId="28" xfId="50" applyNumberFormat="1" applyFont="1" applyFill="1" applyBorder="1" applyAlignment="1" applyProtection="1">
      <alignment/>
      <protection hidden="1"/>
    </xf>
    <xf numFmtId="168" fontId="27" fillId="37" borderId="14" xfId="50" applyNumberFormat="1" applyFont="1" applyFill="1" applyBorder="1" applyAlignment="1" applyProtection="1">
      <alignment vertical="center"/>
      <protection hidden="1"/>
    </xf>
    <xf numFmtId="168" fontId="27" fillId="37" borderId="0" xfId="50" applyNumberFormat="1" applyFont="1" applyFill="1" applyBorder="1" applyAlignment="1" applyProtection="1">
      <alignment vertical="center"/>
      <protection hidden="1"/>
    </xf>
    <xf numFmtId="168" fontId="22" fillId="36" borderId="11" xfId="50" applyNumberFormat="1" applyFont="1" applyFill="1" applyBorder="1" applyAlignment="1" applyProtection="1">
      <alignment/>
      <protection hidden="1"/>
    </xf>
    <xf numFmtId="168" fontId="21" fillId="36" borderId="11" xfId="50" applyNumberFormat="1" applyFont="1" applyFill="1" applyBorder="1" applyAlignment="1" applyProtection="1">
      <alignment/>
      <protection hidden="1"/>
    </xf>
    <xf numFmtId="1" fontId="23" fillId="36" borderId="24" xfId="50" applyNumberFormat="1" applyFont="1" applyFill="1" applyBorder="1" applyAlignment="1" applyProtection="1">
      <alignment/>
      <protection hidden="1"/>
    </xf>
    <xf numFmtId="168" fontId="23" fillId="36" borderId="11" xfId="50" applyNumberFormat="1" applyFont="1" applyFill="1" applyBorder="1" applyAlignment="1" applyProtection="1">
      <alignment/>
      <protection hidden="1"/>
    </xf>
    <xf numFmtId="168" fontId="21" fillId="37" borderId="11" xfId="50" applyNumberFormat="1" applyFont="1" applyFill="1" applyBorder="1" applyAlignment="1" applyProtection="1">
      <alignment/>
      <protection hidden="1"/>
    </xf>
    <xf numFmtId="168" fontId="18" fillId="36" borderId="11" xfId="50" applyNumberFormat="1" applyFont="1" applyFill="1" applyBorder="1" applyAlignment="1" applyProtection="1">
      <alignment/>
      <protection hidden="1"/>
    </xf>
    <xf numFmtId="168" fontId="25" fillId="36" borderId="11" xfId="50" applyNumberFormat="1" applyFont="1" applyFill="1" applyBorder="1" applyAlignment="1" applyProtection="1">
      <alignment/>
      <protection hidden="1"/>
    </xf>
    <xf numFmtId="168" fontId="0" fillId="25" borderId="11" xfId="50" applyNumberFormat="1" applyFont="1" applyFill="1" applyBorder="1" applyAlignment="1" applyProtection="1">
      <alignment/>
      <protection locked="0"/>
    </xf>
    <xf numFmtId="168" fontId="22" fillId="25" borderId="11" xfId="50" applyNumberFormat="1" applyFont="1" applyFill="1" applyBorder="1" applyAlignment="1" applyProtection="1">
      <alignment/>
      <protection locked="0"/>
    </xf>
    <xf numFmtId="168" fontId="0" fillId="20" borderId="11" xfId="50" applyNumberFormat="1" applyFont="1" applyFill="1" applyBorder="1" applyAlignment="1" applyProtection="1">
      <alignment/>
      <protection locked="0"/>
    </xf>
    <xf numFmtId="168" fontId="0" fillId="20" borderId="0" xfId="50" applyNumberFormat="1" applyFont="1" applyFill="1" applyBorder="1" applyAlignment="1" applyProtection="1">
      <alignment vertical="center"/>
      <protection locked="0"/>
    </xf>
    <xf numFmtId="168" fontId="0" fillId="20" borderId="23" xfId="50" applyNumberFormat="1" applyFont="1" applyFill="1" applyBorder="1" applyAlignment="1" applyProtection="1">
      <alignment/>
      <protection locked="0"/>
    </xf>
    <xf numFmtId="168" fontId="23" fillId="36" borderId="26" xfId="50" applyNumberFormat="1" applyFont="1" applyFill="1" applyBorder="1" applyAlignment="1" applyProtection="1">
      <alignment/>
      <protection hidden="1"/>
    </xf>
    <xf numFmtId="168" fontId="0" fillId="18" borderId="0" xfId="50" applyNumberFormat="1" applyFont="1" applyFill="1" applyBorder="1" applyAlignment="1" applyProtection="1">
      <alignment/>
      <protection hidden="1"/>
    </xf>
    <xf numFmtId="168" fontId="0" fillId="34" borderId="0" xfId="50" applyNumberFormat="1" applyFont="1" applyFill="1" applyBorder="1" applyAlignment="1" applyProtection="1">
      <alignment/>
      <protection hidden="1"/>
    </xf>
    <xf numFmtId="173" fontId="0" fillId="22" borderId="19" xfId="50" applyNumberFormat="1" applyFont="1" applyFill="1" applyBorder="1" applyAlignment="1" applyProtection="1">
      <alignment horizontal="center" vertical="center"/>
      <protection hidden="1"/>
    </xf>
    <xf numFmtId="173" fontId="0" fillId="22" borderId="17" xfId="0" applyNumberFormat="1" applyFill="1" applyBorder="1" applyAlignment="1" applyProtection="1">
      <alignment horizontal="center" vertical="center"/>
      <protection hidden="1"/>
    </xf>
    <xf numFmtId="173" fontId="0" fillId="18" borderId="17" xfId="0" applyNumberFormat="1" applyFill="1" applyBorder="1" applyAlignment="1" applyProtection="1">
      <alignment horizontal="center" vertical="center"/>
      <protection hidden="1"/>
    </xf>
    <xf numFmtId="173" fontId="0" fillId="18" borderId="14" xfId="0" applyNumberFormat="1" applyFill="1" applyBorder="1" applyAlignment="1" applyProtection="1">
      <alignment horizontal="center" vertical="center"/>
      <protection locked="0"/>
    </xf>
    <xf numFmtId="173" fontId="0" fillId="18" borderId="17" xfId="50" applyNumberFormat="1" applyFont="1" applyFill="1" applyBorder="1" applyAlignment="1" applyProtection="1">
      <alignment horizontal="center" vertical="center"/>
      <protection hidden="1"/>
    </xf>
    <xf numFmtId="173" fontId="0" fillId="18" borderId="14" xfId="0" applyNumberFormat="1" applyFont="1" applyFill="1" applyBorder="1" applyAlignment="1" applyProtection="1">
      <alignment horizontal="right" vertical="center"/>
      <protection locked="0"/>
    </xf>
    <xf numFmtId="175" fontId="22" fillId="22" borderId="17" xfId="0" applyNumberFormat="1" applyFont="1" applyFill="1" applyBorder="1" applyAlignment="1" applyProtection="1">
      <alignment horizontal="right" vertical="center"/>
      <protection hidden="1"/>
    </xf>
    <xf numFmtId="175" fontId="0" fillId="22" borderId="17" xfId="0" applyNumberFormat="1" applyFont="1" applyFill="1" applyBorder="1" applyAlignment="1" applyProtection="1">
      <alignment horizontal="right" vertical="center"/>
      <protection hidden="1"/>
    </xf>
    <xf numFmtId="175" fontId="22" fillId="22" borderId="32" xfId="0" applyNumberFormat="1" applyFont="1" applyFill="1" applyBorder="1" applyAlignment="1" applyProtection="1">
      <alignment horizontal="right"/>
      <protection hidden="1"/>
    </xf>
    <xf numFmtId="0" fontId="26" fillId="18" borderId="0" xfId="0" applyFont="1" applyFill="1" applyAlignment="1">
      <alignment/>
    </xf>
    <xf numFmtId="2" fontId="18" fillId="22" borderId="0" xfId="0" applyNumberFormat="1" applyFont="1" applyFill="1" applyBorder="1" applyAlignment="1" applyProtection="1">
      <alignment/>
      <protection locked="0"/>
    </xf>
    <xf numFmtId="1" fontId="22" fillId="36" borderId="33" xfId="50" applyNumberFormat="1" applyFont="1" applyFill="1" applyBorder="1" applyAlignment="1" applyProtection="1">
      <alignment/>
      <protection hidden="1"/>
    </xf>
    <xf numFmtId="1" fontId="22" fillId="36" borderId="34" xfId="50" applyNumberFormat="1" applyFont="1" applyFill="1" applyBorder="1" applyAlignment="1" applyProtection="1">
      <alignment/>
      <protection hidden="1"/>
    </xf>
    <xf numFmtId="2" fontId="0" fillId="22" borderId="0" xfId="50" applyNumberFormat="1" applyFont="1" applyFill="1" applyBorder="1" applyAlignment="1" applyProtection="1">
      <alignment/>
      <protection locked="0"/>
    </xf>
    <xf numFmtId="0" fontId="30" fillId="18" borderId="0" xfId="0" applyFont="1" applyFill="1" applyAlignment="1" applyProtection="1">
      <alignment horizontal="center" vertical="center"/>
      <protection hidden="1"/>
    </xf>
    <xf numFmtId="1" fontId="0" fillId="37" borderId="14" xfId="50" applyNumberFormat="1" applyFont="1" applyFill="1" applyBorder="1" applyAlignment="1" applyProtection="1">
      <alignment/>
      <protection hidden="1"/>
    </xf>
    <xf numFmtId="1" fontId="22" fillId="36" borderId="26" xfId="50" applyNumberFormat="1" applyFont="1" applyFill="1" applyBorder="1" applyAlignment="1" applyProtection="1">
      <alignment/>
      <protection hidden="1"/>
    </xf>
    <xf numFmtId="2" fontId="0" fillId="25" borderId="0" xfId="50" applyNumberFormat="1" applyFont="1" applyFill="1" applyBorder="1" applyAlignment="1" applyProtection="1">
      <alignment/>
      <protection locked="0"/>
    </xf>
    <xf numFmtId="0" fontId="0" fillId="18" borderId="0" xfId="0" applyFill="1" applyBorder="1" applyAlignment="1">
      <alignment/>
    </xf>
    <xf numFmtId="2" fontId="0" fillId="19" borderId="0" xfId="0" applyNumberFormat="1" applyFont="1" applyFill="1" applyBorder="1" applyAlignment="1" applyProtection="1">
      <alignment/>
      <protection locked="0"/>
    </xf>
    <xf numFmtId="167" fontId="0" fillId="18" borderId="0" xfId="50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9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7E7E7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Kassavirtaennuste  </a:t>
            </a:r>
          </a:p>
        </c:rich>
      </c:tx>
      <c:layout>
        <c:manualLayout>
          <c:xMode val="factor"/>
          <c:yMode val="factor"/>
          <c:x val="-0.00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475"/>
          <c:w val="0.75"/>
          <c:h val="0.846"/>
        </c:manualLayout>
      </c:layout>
      <c:scatterChart>
        <c:scatterStyle val="smooth"/>
        <c:varyColors val="0"/>
        <c:ser>
          <c:idx val="0"/>
          <c:order val="0"/>
          <c:tx>
            <c:v>Toteutuma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Toteutuma!$F$96:$AC$96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65867380"/>
        <c:axId val="55935509"/>
      </c:scatterChart>
      <c:valAx>
        <c:axId val="6586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At val="0"/>
        <c:crossBetween val="midCat"/>
        <c:dispUnits/>
      </c:val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0"/>
        <c:crossBetween val="midCat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35175"/>
          <c:w val="0.125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28</xdr:row>
      <xdr:rowOff>9525</xdr:rowOff>
    </xdr:from>
    <xdr:to>
      <xdr:col>18</xdr:col>
      <xdr:colOff>323850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723900" y="4543425"/>
        <a:ext cx="11229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41"/>
  <sheetViews>
    <sheetView showZeros="0" tabSelected="1" zoomScale="120" zoomScaleNormal="120" zoomScalePageLayoutView="0" workbookViewId="0" topLeftCell="B2">
      <pane xSplit="1" topLeftCell="C1" activePane="topRight" state="frozen"/>
      <selection pane="topLeft" activeCell="B1" sqref="B1"/>
      <selection pane="topRight" activeCell="B10" sqref="B10"/>
    </sheetView>
  </sheetViews>
  <sheetFormatPr defaultColWidth="9.140625" defaultRowHeight="12.75"/>
  <cols>
    <col min="1" max="1" width="0" style="1" hidden="1" customWidth="1"/>
    <col min="2" max="2" width="40.140625" style="1" customWidth="1"/>
    <col min="3" max="3" width="0.2890625" style="3" customWidth="1"/>
    <col min="4" max="4" width="5.28125" style="3" customWidth="1"/>
    <col min="5" max="5" width="10.00390625" style="18" customWidth="1"/>
    <col min="6" max="18" width="14.00390625" style="73" customWidth="1"/>
    <col min="19" max="29" width="15.140625" style="73" customWidth="1"/>
    <col min="30" max="30" width="15.140625" style="71" customWidth="1"/>
    <col min="31" max="45" width="9.140625" style="74" customWidth="1"/>
    <col min="46" max="152" width="9.140625" style="19" customWidth="1"/>
    <col min="153" max="16384" width="9.140625" style="2" customWidth="1"/>
  </cols>
  <sheetData>
    <row r="1" spans="1:45" s="19" customFormat="1" ht="19.5" customHeight="1">
      <c r="A1" s="4"/>
      <c r="B1" s="87"/>
      <c r="C1" s="88"/>
      <c r="D1" s="88"/>
      <c r="E1" s="217" t="s">
        <v>59</v>
      </c>
      <c r="F1" s="218"/>
      <c r="G1" s="218"/>
      <c r="H1" s="218"/>
      <c r="I1" s="218"/>
      <c r="J1" s="218"/>
      <c r="K1" s="218"/>
      <c r="L1" s="21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0"/>
      <c r="AE1" s="91"/>
      <c r="AF1" s="91"/>
      <c r="AG1" s="91"/>
      <c r="AH1" s="91"/>
      <c r="AI1" s="91"/>
      <c r="AJ1" s="91"/>
      <c r="AK1" s="91"/>
      <c r="AL1" s="74"/>
      <c r="AM1" s="74"/>
      <c r="AN1" s="74"/>
      <c r="AO1" s="74"/>
      <c r="AP1" s="74"/>
      <c r="AQ1" s="74"/>
      <c r="AR1" s="74"/>
      <c r="AS1" s="74"/>
    </row>
    <row r="2" spans="1:45" s="19" customFormat="1" ht="18">
      <c r="A2" s="4"/>
      <c r="B2" s="89" t="s">
        <v>53</v>
      </c>
      <c r="C2" s="92"/>
      <c r="D2" s="92"/>
      <c r="E2" s="93"/>
      <c r="F2" s="90"/>
      <c r="G2" s="90"/>
      <c r="H2" s="89"/>
      <c r="I2" s="94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90"/>
      <c r="AE2" s="91"/>
      <c r="AF2" s="91"/>
      <c r="AG2" s="91"/>
      <c r="AH2" s="91"/>
      <c r="AI2" s="91"/>
      <c r="AJ2" s="91"/>
      <c r="AK2" s="91"/>
      <c r="AL2" s="74"/>
      <c r="AM2" s="74"/>
      <c r="AN2" s="74"/>
      <c r="AO2" s="74"/>
      <c r="AP2" s="74"/>
      <c r="AQ2" s="74"/>
      <c r="AR2" s="74"/>
      <c r="AS2" s="74"/>
    </row>
    <row r="3" spans="1:45" s="19" customFormat="1" ht="12.75">
      <c r="A3" s="4"/>
      <c r="B3" s="92"/>
      <c r="C3" s="92"/>
      <c r="D3" s="92"/>
      <c r="E3" s="95"/>
      <c r="F3" s="90"/>
      <c r="G3" s="96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64"/>
      <c r="W3" s="89"/>
      <c r="X3" s="89"/>
      <c r="Y3" s="89"/>
      <c r="Z3" s="89"/>
      <c r="AA3" s="89"/>
      <c r="AB3" s="89"/>
      <c r="AC3" s="89"/>
      <c r="AD3" s="90"/>
      <c r="AE3" s="91"/>
      <c r="AF3" s="91"/>
      <c r="AG3" s="91"/>
      <c r="AH3" s="91"/>
      <c r="AI3" s="91"/>
      <c r="AJ3" s="91"/>
      <c r="AK3" s="91"/>
      <c r="AL3" s="74"/>
      <c r="AM3" s="74"/>
      <c r="AN3" s="74"/>
      <c r="AO3" s="74"/>
      <c r="AP3" s="74"/>
      <c r="AQ3" s="74"/>
      <c r="AR3" s="74"/>
      <c r="AS3" s="74"/>
    </row>
    <row r="4" spans="1:45" s="19" customFormat="1" ht="15">
      <c r="A4" s="4"/>
      <c r="B4" s="92" t="s">
        <v>60</v>
      </c>
      <c r="C4" s="92">
        <v>0</v>
      </c>
      <c r="D4" s="92"/>
      <c r="E4" s="97"/>
      <c r="F4" s="96"/>
      <c r="G4" s="90"/>
      <c r="H4" s="89"/>
      <c r="I4" s="98"/>
      <c r="J4" s="89"/>
      <c r="K4" s="89"/>
      <c r="L4" s="89"/>
      <c r="M4" s="89"/>
      <c r="N4" s="89"/>
      <c r="O4" s="89"/>
      <c r="P4" s="89"/>
      <c r="Q4" s="89"/>
      <c r="R4" s="89">
        <v>0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  <c r="AE4" s="91"/>
      <c r="AF4" s="91"/>
      <c r="AG4" s="91"/>
      <c r="AH4" s="91"/>
      <c r="AI4" s="91"/>
      <c r="AJ4" s="91"/>
      <c r="AK4" s="91"/>
      <c r="AL4" s="74"/>
      <c r="AM4" s="74"/>
      <c r="AN4" s="74"/>
      <c r="AO4" s="74"/>
      <c r="AP4" s="74"/>
      <c r="AQ4" s="74"/>
      <c r="AR4" s="74"/>
      <c r="AS4" s="74"/>
    </row>
    <row r="5" spans="1:45" s="19" customFormat="1" ht="16.5" customHeight="1">
      <c r="A5" s="4"/>
      <c r="B5" s="216" t="s">
        <v>71</v>
      </c>
      <c r="C5" s="99"/>
      <c r="D5" s="99"/>
      <c r="E5" s="99"/>
      <c r="F5" s="100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91"/>
      <c r="AF5" s="91"/>
      <c r="AG5" s="91"/>
      <c r="AH5" s="91"/>
      <c r="AI5" s="91"/>
      <c r="AJ5" s="91"/>
      <c r="AK5" s="91"/>
      <c r="AL5" s="74"/>
      <c r="AM5" s="74"/>
      <c r="AN5" s="74"/>
      <c r="AO5" s="74"/>
      <c r="AP5" s="74"/>
      <c r="AQ5" s="74"/>
      <c r="AR5" s="74"/>
      <c r="AS5" s="74"/>
    </row>
    <row r="6" spans="1:152" s="5" customFormat="1" ht="12.75">
      <c r="A6" s="69"/>
      <c r="B6" s="102" t="s">
        <v>55</v>
      </c>
      <c r="C6" s="103"/>
      <c r="D6" s="104" t="s">
        <v>56</v>
      </c>
      <c r="E6" s="105">
        <v>0</v>
      </c>
      <c r="F6" s="162" t="s">
        <v>14</v>
      </c>
      <c r="G6" s="162" t="s">
        <v>15</v>
      </c>
      <c r="H6" s="162" t="s">
        <v>16</v>
      </c>
      <c r="I6" s="162" t="s">
        <v>17</v>
      </c>
      <c r="J6" s="162" t="s">
        <v>18</v>
      </c>
      <c r="K6" s="162" t="s">
        <v>19</v>
      </c>
      <c r="L6" s="162" t="s">
        <v>20</v>
      </c>
      <c r="M6" s="162" t="s">
        <v>21</v>
      </c>
      <c r="N6" s="162" t="s">
        <v>22</v>
      </c>
      <c r="O6" s="162" t="s">
        <v>23</v>
      </c>
      <c r="P6" s="162" t="s">
        <v>24</v>
      </c>
      <c r="Q6" s="162" t="s">
        <v>25</v>
      </c>
      <c r="R6" s="162" t="s">
        <v>14</v>
      </c>
      <c r="S6" s="162" t="s">
        <v>15</v>
      </c>
      <c r="T6" s="162" t="s">
        <v>16</v>
      </c>
      <c r="U6" s="162" t="s">
        <v>17</v>
      </c>
      <c r="V6" s="162" t="s">
        <v>18</v>
      </c>
      <c r="W6" s="162" t="s">
        <v>19</v>
      </c>
      <c r="X6" s="162" t="s">
        <v>20</v>
      </c>
      <c r="Y6" s="162" t="s">
        <v>21</v>
      </c>
      <c r="Z6" s="162" t="s">
        <v>22</v>
      </c>
      <c r="AA6" s="162" t="s">
        <v>23</v>
      </c>
      <c r="AB6" s="163" t="s">
        <v>24</v>
      </c>
      <c r="AC6" s="162" t="s">
        <v>25</v>
      </c>
      <c r="AD6" s="106"/>
      <c r="AE6" s="107"/>
      <c r="AF6" s="107"/>
      <c r="AG6" s="107"/>
      <c r="AH6" s="107"/>
      <c r="AI6" s="107"/>
      <c r="AJ6" s="107"/>
      <c r="AK6" s="107"/>
      <c r="AL6" s="75"/>
      <c r="AM6" s="75"/>
      <c r="AN6" s="75"/>
      <c r="AO6" s="75"/>
      <c r="AP6" s="75"/>
      <c r="AQ6" s="75"/>
      <c r="AR6" s="75"/>
      <c r="AS6" s="75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</row>
    <row r="7" spans="1:152" s="7" customFormat="1" ht="12.75">
      <c r="A7" s="70"/>
      <c r="B7" s="156" t="s">
        <v>68</v>
      </c>
      <c r="C7" s="152"/>
      <c r="D7" s="206">
        <v>1.24</v>
      </c>
      <c r="E7" s="109"/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0</v>
      </c>
      <c r="AC7" s="145">
        <v>0</v>
      </c>
      <c r="AD7" s="110"/>
      <c r="AE7" s="107"/>
      <c r="AF7" s="107"/>
      <c r="AG7" s="107"/>
      <c r="AH7" s="107"/>
      <c r="AI7" s="107"/>
      <c r="AJ7" s="107"/>
      <c r="AK7" s="107"/>
      <c r="AL7" s="75"/>
      <c r="AM7" s="75"/>
      <c r="AN7" s="75"/>
      <c r="AO7" s="75"/>
      <c r="AP7" s="75"/>
      <c r="AQ7" s="75"/>
      <c r="AR7" s="75"/>
      <c r="AS7" s="75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</row>
    <row r="8" spans="1:152" s="7" customFormat="1" ht="12.75">
      <c r="A8" s="6"/>
      <c r="B8" s="157"/>
      <c r="C8" s="152"/>
      <c r="D8" s="206">
        <v>1.24</v>
      </c>
      <c r="E8" s="109"/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10"/>
      <c r="AE8" s="107"/>
      <c r="AF8" s="107"/>
      <c r="AG8" s="107"/>
      <c r="AH8" s="107"/>
      <c r="AI8" s="107"/>
      <c r="AJ8" s="107"/>
      <c r="AK8" s="107"/>
      <c r="AL8" s="75"/>
      <c r="AM8" s="75"/>
      <c r="AN8" s="75"/>
      <c r="AO8" s="75"/>
      <c r="AP8" s="75"/>
      <c r="AQ8" s="75"/>
      <c r="AR8" s="75"/>
      <c r="AS8" s="75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</row>
    <row r="9" spans="1:152" s="7" customFormat="1" ht="12.75">
      <c r="A9" s="6"/>
      <c r="B9" s="157" t="s">
        <v>69</v>
      </c>
      <c r="C9" s="152"/>
      <c r="D9" s="206">
        <v>1.24</v>
      </c>
      <c r="E9" s="109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10"/>
      <c r="AE9" s="107"/>
      <c r="AF9" s="107"/>
      <c r="AG9" s="107"/>
      <c r="AH9" s="107"/>
      <c r="AI9" s="107"/>
      <c r="AJ9" s="107"/>
      <c r="AK9" s="107"/>
      <c r="AL9" s="75"/>
      <c r="AM9" s="75"/>
      <c r="AN9" s="75"/>
      <c r="AO9" s="75"/>
      <c r="AP9" s="75"/>
      <c r="AQ9" s="75"/>
      <c r="AR9" s="75"/>
      <c r="AS9" s="75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</row>
    <row r="10" spans="1:152" s="7" customFormat="1" ht="12.75">
      <c r="A10" s="6"/>
      <c r="B10" s="158"/>
      <c r="C10" s="152"/>
      <c r="D10" s="206">
        <v>1.24</v>
      </c>
      <c r="E10" s="109"/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10"/>
      <c r="AE10" s="107"/>
      <c r="AF10" s="107"/>
      <c r="AG10" s="107"/>
      <c r="AH10" s="107"/>
      <c r="AI10" s="107"/>
      <c r="AJ10" s="107"/>
      <c r="AK10" s="107"/>
      <c r="AL10" s="75"/>
      <c r="AM10" s="75"/>
      <c r="AN10" s="75"/>
      <c r="AO10" s="75"/>
      <c r="AP10" s="75"/>
      <c r="AQ10" s="75"/>
      <c r="AR10" s="75"/>
      <c r="AS10" s="75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</row>
    <row r="11" spans="1:152" s="7" customFormat="1" ht="12.75">
      <c r="A11" s="6"/>
      <c r="B11" s="158"/>
      <c r="C11" s="152"/>
      <c r="D11" s="206">
        <v>1.24</v>
      </c>
      <c r="E11" s="109"/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10"/>
      <c r="AE11" s="107"/>
      <c r="AF11" s="107"/>
      <c r="AG11" s="107"/>
      <c r="AH11" s="107"/>
      <c r="AI11" s="107"/>
      <c r="AJ11" s="107"/>
      <c r="AK11" s="107"/>
      <c r="AL11" s="75"/>
      <c r="AM11" s="75"/>
      <c r="AN11" s="75"/>
      <c r="AO11" s="75"/>
      <c r="AP11" s="75"/>
      <c r="AQ11" s="75"/>
      <c r="AR11" s="75"/>
      <c r="AS11" s="75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</row>
    <row r="12" spans="1:152" s="7" customFormat="1" ht="12.75">
      <c r="A12" s="6"/>
      <c r="B12" s="158" t="s">
        <v>70</v>
      </c>
      <c r="C12" s="152"/>
      <c r="D12" s="206">
        <v>1.24</v>
      </c>
      <c r="E12" s="109"/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10"/>
      <c r="AE12" s="107"/>
      <c r="AF12" s="107"/>
      <c r="AG12" s="107"/>
      <c r="AH12" s="107"/>
      <c r="AI12" s="107"/>
      <c r="AJ12" s="107"/>
      <c r="AK12" s="107"/>
      <c r="AL12" s="75"/>
      <c r="AM12" s="75"/>
      <c r="AN12" s="75"/>
      <c r="AO12" s="75"/>
      <c r="AP12" s="75"/>
      <c r="AQ12" s="75"/>
      <c r="AR12" s="75"/>
      <c r="AS12" s="75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</row>
    <row r="13" spans="1:152" s="7" customFormat="1" ht="12.75">
      <c r="A13" s="6"/>
      <c r="B13" s="158"/>
      <c r="C13" s="152"/>
      <c r="D13" s="206">
        <v>1.24</v>
      </c>
      <c r="E13" s="109"/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10"/>
      <c r="AE13" s="107"/>
      <c r="AF13" s="107"/>
      <c r="AG13" s="107"/>
      <c r="AH13" s="107"/>
      <c r="AI13" s="107"/>
      <c r="AJ13" s="107"/>
      <c r="AK13" s="107"/>
      <c r="AL13" s="75"/>
      <c r="AM13" s="75"/>
      <c r="AN13" s="75"/>
      <c r="AO13" s="75"/>
      <c r="AP13" s="75"/>
      <c r="AQ13" s="75"/>
      <c r="AR13" s="75"/>
      <c r="AS13" s="75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</row>
    <row r="14" spans="1:152" s="7" customFormat="1" ht="12.75">
      <c r="A14" s="6"/>
      <c r="B14" s="158"/>
      <c r="C14" s="152"/>
      <c r="D14" s="206">
        <v>1.24</v>
      </c>
      <c r="E14" s="109"/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10"/>
      <c r="AE14" s="107"/>
      <c r="AF14" s="107"/>
      <c r="AG14" s="107"/>
      <c r="AH14" s="107"/>
      <c r="AI14" s="107"/>
      <c r="AJ14" s="107"/>
      <c r="AK14" s="107"/>
      <c r="AL14" s="75"/>
      <c r="AM14" s="75"/>
      <c r="AN14" s="75"/>
      <c r="AO14" s="75"/>
      <c r="AP14" s="75"/>
      <c r="AQ14" s="75"/>
      <c r="AR14" s="75"/>
      <c r="AS14" s="75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</row>
    <row r="15" spans="1:152" s="7" customFormat="1" ht="12.75">
      <c r="A15" s="6"/>
      <c r="B15" s="158"/>
      <c r="C15" s="152"/>
      <c r="D15" s="206">
        <v>1.24</v>
      </c>
      <c r="E15" s="109"/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10"/>
      <c r="AE15" s="107"/>
      <c r="AF15" s="107"/>
      <c r="AG15" s="107"/>
      <c r="AH15" s="107"/>
      <c r="AI15" s="107"/>
      <c r="AJ15" s="107"/>
      <c r="AK15" s="107"/>
      <c r="AL15" s="75"/>
      <c r="AM15" s="75"/>
      <c r="AN15" s="75"/>
      <c r="AO15" s="75"/>
      <c r="AP15" s="75"/>
      <c r="AQ15" s="75"/>
      <c r="AR15" s="75"/>
      <c r="AS15" s="75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</row>
    <row r="16" spans="1:152" s="7" customFormat="1" ht="12.75">
      <c r="A16" s="6"/>
      <c r="B16" s="158"/>
      <c r="C16" s="152"/>
      <c r="D16" s="206">
        <v>1.24</v>
      </c>
      <c r="E16" s="109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10"/>
      <c r="AE16" s="107"/>
      <c r="AF16" s="107"/>
      <c r="AG16" s="107"/>
      <c r="AH16" s="107"/>
      <c r="AI16" s="107"/>
      <c r="AJ16" s="107"/>
      <c r="AK16" s="107"/>
      <c r="AL16" s="75"/>
      <c r="AM16" s="75"/>
      <c r="AN16" s="75"/>
      <c r="AO16" s="75"/>
      <c r="AP16" s="75"/>
      <c r="AQ16" s="75"/>
      <c r="AR16" s="75"/>
      <c r="AS16" s="75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</row>
    <row r="17" spans="1:152" s="7" customFormat="1" ht="12.75">
      <c r="A17" s="24"/>
      <c r="B17" s="159"/>
      <c r="C17" s="152"/>
      <c r="D17" s="206">
        <v>1.24</v>
      </c>
      <c r="E17" s="109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10"/>
      <c r="AE17" s="107"/>
      <c r="AF17" s="107"/>
      <c r="AG17" s="107"/>
      <c r="AH17" s="107"/>
      <c r="AI17" s="107"/>
      <c r="AJ17" s="107"/>
      <c r="AK17" s="107"/>
      <c r="AL17" s="75"/>
      <c r="AM17" s="75"/>
      <c r="AN17" s="75"/>
      <c r="AO17" s="75"/>
      <c r="AP17" s="75"/>
      <c r="AQ17" s="75"/>
      <c r="AR17" s="75"/>
      <c r="AS17" s="75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</row>
    <row r="18" spans="1:152" s="33" customFormat="1" ht="13.5" thickBot="1">
      <c r="A18" s="32"/>
      <c r="B18" s="160"/>
      <c r="C18" s="161"/>
      <c r="D18" s="206">
        <v>1.24</v>
      </c>
      <c r="E18" s="109"/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10"/>
      <c r="AE18" s="107"/>
      <c r="AF18" s="107"/>
      <c r="AG18" s="107"/>
      <c r="AH18" s="107"/>
      <c r="AI18" s="107"/>
      <c r="AJ18" s="107"/>
      <c r="AK18" s="107"/>
      <c r="AL18" s="75"/>
      <c r="AM18" s="75"/>
      <c r="AN18" s="75"/>
      <c r="AO18" s="75"/>
      <c r="AP18" s="75"/>
      <c r="AQ18" s="75"/>
      <c r="AR18" s="75"/>
      <c r="AS18" s="75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</row>
    <row r="19" spans="1:152" s="31" customFormat="1" ht="14.25" customHeight="1" thickBot="1">
      <c r="A19" s="84"/>
      <c r="B19" s="166" t="s">
        <v>61</v>
      </c>
      <c r="C19" s="111"/>
      <c r="D19" s="112"/>
      <c r="E19" s="112">
        <v>0</v>
      </c>
      <c r="F19" s="167">
        <f>SUM(F7:F18)</f>
        <v>0</v>
      </c>
      <c r="G19" s="167">
        <f>SUM(G7:G18)</f>
        <v>0</v>
      </c>
      <c r="H19" s="167">
        <f aca="true" t="shared" si="0" ref="H19:AC19">SUM(H7:H18)</f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  <c r="N19" s="167">
        <f t="shared" si="0"/>
        <v>0</v>
      </c>
      <c r="O19" s="167">
        <f t="shared" si="0"/>
        <v>0</v>
      </c>
      <c r="P19" s="167">
        <f t="shared" si="0"/>
        <v>0</v>
      </c>
      <c r="Q19" s="167">
        <f t="shared" si="0"/>
        <v>0</v>
      </c>
      <c r="R19" s="167">
        <f t="shared" si="0"/>
        <v>0</v>
      </c>
      <c r="S19" s="167">
        <f t="shared" si="0"/>
        <v>0</v>
      </c>
      <c r="T19" s="167">
        <f t="shared" si="0"/>
        <v>0</v>
      </c>
      <c r="U19" s="167">
        <f t="shared" si="0"/>
        <v>0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13"/>
      <c r="AE19" s="114"/>
      <c r="AF19" s="114"/>
      <c r="AG19" s="114"/>
      <c r="AH19" s="114"/>
      <c r="AI19" s="114"/>
      <c r="AJ19" s="114"/>
      <c r="AK19" s="114"/>
      <c r="AL19" s="76"/>
      <c r="AM19" s="76"/>
      <c r="AN19" s="76"/>
      <c r="AO19" s="76"/>
      <c r="AP19" s="76"/>
      <c r="AQ19" s="76"/>
      <c r="AR19" s="76"/>
      <c r="AS19" s="76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</row>
    <row r="20" spans="1:45" s="19" customFormat="1" ht="21" customHeight="1" thickBot="1">
      <c r="A20" s="78"/>
      <c r="B20" s="115"/>
      <c r="C20" s="116"/>
      <c r="D20" s="116"/>
      <c r="E20" s="116" t="s">
        <v>49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91"/>
      <c r="AF20" s="91"/>
      <c r="AG20" s="91"/>
      <c r="AH20" s="91"/>
      <c r="AI20" s="91"/>
      <c r="AJ20" s="91"/>
      <c r="AK20" s="91"/>
      <c r="AL20" s="74"/>
      <c r="AM20" s="74"/>
      <c r="AN20" s="74"/>
      <c r="AO20" s="74"/>
      <c r="AP20" s="74"/>
      <c r="AQ20" s="74"/>
      <c r="AR20" s="74"/>
      <c r="AS20" s="74"/>
    </row>
    <row r="21" spans="1:152" s="12" customFormat="1" ht="21" customHeight="1" thickBot="1">
      <c r="A21" s="80"/>
      <c r="B21" s="193" t="s">
        <v>0</v>
      </c>
      <c r="C21" s="117"/>
      <c r="D21" s="118"/>
      <c r="E21" s="155">
        <v>0</v>
      </c>
      <c r="F21" s="168">
        <f>E21</f>
        <v>0</v>
      </c>
      <c r="G21" s="169">
        <f>F96</f>
        <v>0</v>
      </c>
      <c r="H21" s="170">
        <f aca="true" t="shared" si="1" ref="H21:S21">G96</f>
        <v>0</v>
      </c>
      <c r="I21" s="170">
        <f t="shared" si="1"/>
        <v>0</v>
      </c>
      <c r="J21" s="170">
        <f t="shared" si="1"/>
        <v>0</v>
      </c>
      <c r="K21" s="170">
        <f t="shared" si="1"/>
        <v>0</v>
      </c>
      <c r="L21" s="170">
        <f t="shared" si="1"/>
        <v>0</v>
      </c>
      <c r="M21" s="170">
        <f t="shared" si="1"/>
        <v>0</v>
      </c>
      <c r="N21" s="170">
        <f t="shared" si="1"/>
        <v>0</v>
      </c>
      <c r="O21" s="170">
        <f t="shared" si="1"/>
        <v>0</v>
      </c>
      <c r="P21" s="170">
        <f t="shared" si="1"/>
        <v>0</v>
      </c>
      <c r="Q21" s="170">
        <f t="shared" si="1"/>
        <v>0</v>
      </c>
      <c r="R21" s="170">
        <f t="shared" si="1"/>
        <v>0</v>
      </c>
      <c r="S21" s="170">
        <f t="shared" si="1"/>
        <v>0</v>
      </c>
      <c r="T21" s="170">
        <f aca="true" t="shared" si="2" ref="T21:AC21">S96</f>
        <v>0</v>
      </c>
      <c r="U21" s="170">
        <f t="shared" si="2"/>
        <v>0</v>
      </c>
      <c r="V21" s="170">
        <f t="shared" si="2"/>
        <v>0</v>
      </c>
      <c r="W21" s="170">
        <f t="shared" si="2"/>
        <v>0</v>
      </c>
      <c r="X21" s="170">
        <f t="shared" si="2"/>
        <v>0</v>
      </c>
      <c r="Y21" s="170">
        <f t="shared" si="2"/>
        <v>0</v>
      </c>
      <c r="Z21" s="170">
        <f t="shared" si="2"/>
        <v>0</v>
      </c>
      <c r="AA21" s="170">
        <f t="shared" si="2"/>
        <v>0</v>
      </c>
      <c r="AB21" s="171">
        <f t="shared" si="2"/>
        <v>0</v>
      </c>
      <c r="AC21" s="172">
        <f t="shared" si="2"/>
        <v>0</v>
      </c>
      <c r="AD21" s="119"/>
      <c r="AE21" s="120"/>
      <c r="AF21" s="120"/>
      <c r="AG21" s="120"/>
      <c r="AH21" s="120"/>
      <c r="AI21" s="120"/>
      <c r="AJ21" s="120"/>
      <c r="AK21" s="120"/>
      <c r="AL21" s="77"/>
      <c r="AM21" s="77"/>
      <c r="AN21" s="77"/>
      <c r="AO21" s="77"/>
      <c r="AP21" s="77"/>
      <c r="AQ21" s="77"/>
      <c r="AR21" s="77"/>
      <c r="AS21" s="77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</row>
    <row r="22" spans="1:45" s="19" customFormat="1" ht="15.75" customHeight="1">
      <c r="A22" s="79"/>
      <c r="B22" s="112"/>
      <c r="C22" s="121"/>
      <c r="D22" s="121"/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91"/>
      <c r="AF22" s="91"/>
      <c r="AG22" s="91"/>
      <c r="AH22" s="91"/>
      <c r="AI22" s="91"/>
      <c r="AJ22" s="91"/>
      <c r="AK22" s="91"/>
      <c r="AL22" s="74"/>
      <c r="AM22" s="74"/>
      <c r="AN22" s="74"/>
      <c r="AO22" s="74"/>
      <c r="AP22" s="74"/>
      <c r="AQ22" s="74"/>
      <c r="AR22" s="74"/>
      <c r="AS22" s="74"/>
    </row>
    <row r="23" spans="1:152" s="7" customFormat="1" ht="16.5" customHeight="1">
      <c r="A23" s="81"/>
      <c r="B23" s="175" t="s">
        <v>62</v>
      </c>
      <c r="C23" s="123" t="e">
        <f>#REF!+#REF!+#REF!</f>
        <v>#REF!</v>
      </c>
      <c r="D23" s="121"/>
      <c r="E23" s="121"/>
      <c r="F23" s="173">
        <f>(F7/D7)+(F8/D8)+(F9/D9)+(F10/D10)+(F11/D11)+(F12/D12)+(F13/D13)+(F14/D14)+(F15/D15)+(F16/D16)+(F17/D17)+(F18/D18)</f>
        <v>0</v>
      </c>
      <c r="G23" s="173">
        <f>(G7/D7)+(G8/D8)+(G9/D9)+(G10/D10)+(G11/D11)+(G12/D12)+(G13/D13)+(G14/D14)+(G15/D15)+(G16/D16)+(G17/D17)+(G18/D18)</f>
        <v>0</v>
      </c>
      <c r="H23" s="173">
        <f>(H7/D7)+(H8/D8)+(H9/D9)+(H10/D10)+(H11/D11)+(H12/D12)+(H13/D13)+(H14/D14)+(H15/D15)+(H16/D16)+(H17/D17)+(H18/D18)</f>
        <v>0</v>
      </c>
      <c r="I23" s="173">
        <f>(I7/D7)+(I8/D8)+(I9/D9)+(I10/D10)+(I11/D11)+(I12/D12)+(I13/D13)+(I14/D14)+(I15/D15)+(I16/D16)+(I17/D17)+(I18/D18)</f>
        <v>0</v>
      </c>
      <c r="J23" s="173">
        <f>(J7/D7)+(J8/D8)+(J9/D9)+(J10/D10)+(J11/D11)+(J12/D12)+(J13/D13)+(J14/D14)+(J15/D15)+(J16/D16)+(J17/D17)+(J18/D18)</f>
        <v>0</v>
      </c>
      <c r="K23" s="173">
        <f>(K7/D7)+(K8/D8)+(K9/D9)+(K10/D10)+(K11/D11)+(K12/D12)+(K13/D13)+(K14/D14)+(K15/D15)+(K16/D16)+(K17/D17)+(K18/D18)</f>
        <v>0</v>
      </c>
      <c r="L23" s="173">
        <f>(L7/D7)+(L8/D8)+(L9/D9)+(L10/D10)+(L11/D11)+(L12/D12)+(L13/D13)+(L14/D14)+(L15/D15)+(L16/D16)+(L17/D17)+(L18/D18)</f>
        <v>0</v>
      </c>
      <c r="M23" s="173">
        <f>(M7/D7)+(M8/D8)+(M9/D9)+(M10/D10)+(M11/D11)+(M12/D12)+(M13/D13)+(M14/D14)+(M15/D15)+(M16/D16)+(M17/D17)+(M18/D18)</f>
        <v>0</v>
      </c>
      <c r="N23" s="173">
        <f>(N7/D7)+(N8/D8)+(N9/D9)+(N10/D10)+(N11/D11)+(N12/D12)+(N13/D13)+(N14/D14)+(N15/D15)+(N16/D16)+(N17/D17)+(N18/D18)</f>
        <v>0</v>
      </c>
      <c r="O23" s="173">
        <f>(O7/D7)+(O8/D8)+(O9/D9)+(O10/D10)+(O11/D11)+(O12/D12)+(O13/D13)+(O14/D14)+(O15/D15)+(O16/D16)+(O17/D17)+(O18/D18)</f>
        <v>0</v>
      </c>
      <c r="P23" s="173">
        <f>(P7/D7)+(P8/D8)+(P9/D9)+(P10/D10)+(P11/D11)+(P12/D12)+(P13/D13)+(P14/D14)+(P15/D15)+(P16/D16)+(P17/D17)+(P18/D18)</f>
        <v>0</v>
      </c>
      <c r="Q23" s="173">
        <f>(Q7/D7)+(Q8/D8)+(Q9/D9)+(Q10/D10)+(Q11/D11)+(Q12/D12)+(Q13/D13)+(Q14/D14)+(Q15/D15)+(Q16/D16)+(Q17/D17)+(Q18/D18)</f>
        <v>0</v>
      </c>
      <c r="R23" s="173">
        <f>(R7/D7)+(R8/D8)+(R9/D9)+(R10/D10)+(R11/D11)+(R12/D12)+(R13/D13)+(R14/D14)+(R15/D15)+(R16/D16)+(R17/D17)+(R18/D18)</f>
        <v>0</v>
      </c>
      <c r="S23" s="173">
        <f>(S7/D7)+(S8/D8)+(S9/D9)+(S10/D10)+(S11/D11)+(S12/D12)+(S13/D13)+(S14/D14)+(S15/D15)+(S16/D16)+(S17/D17)+(S18/D18)</f>
        <v>0</v>
      </c>
      <c r="T23" s="173">
        <f>(T7/D7)+(T8/D8)+(T9/D9)+(T10/D10)+(T11/D11)+(T12/D12)+(T13/D13)+(T14/D14)+(T15/D15)+(T16/D16)+(T17/D17)+(T18/D18)</f>
        <v>0</v>
      </c>
      <c r="U23" s="173">
        <f>(U7/D7)+(U8/D8)+(U9/D9)+(U10/D10)+(U11/D11)+(U12/D12)+(U13/D13)+(U14/D14)+(U15/D15)+(U16/D16)+(U17/D17)+(U18/D18)</f>
        <v>0</v>
      </c>
      <c r="V23" s="173">
        <f>(V7/D7)+(V8/D8)+(V9/D9)+(V10/D10)+(V11/D11)+(V12/D12)+(V13/D13)+(V14/D14)+(V15/D15)+(V16/D16)+(V17/D17)+(V18/D18)</f>
        <v>0</v>
      </c>
      <c r="W23" s="173">
        <f>(W7/D7)+(W8/D8)+(W9/D9)+(W10/D10)+(W11/D11)+(W12/D12)+(W13/D13)+(W14/D14)+(W15/D15)+(W16/D16)+(W17/D17)+(W18/D18)</f>
        <v>0</v>
      </c>
      <c r="X23" s="173">
        <f>(X7/D7)+(X8/D8)+(X9/D9)+(X10/D10)+(X11/D11)+(X12/D12)+(X13/D13)+(X14/D14)+(X15/D15)+(X16/D16)+(X17/D17)+(X18/D18)</f>
        <v>0</v>
      </c>
      <c r="Y23" s="173">
        <f>(Y7/D7)+(Y8/D8)+(Y9/D9)+(Y10/D10)+(Y11/D11)+(Y12/D12)+(Y13/D13)+(Y14/D14)+(Y15/D15)+(Y16/D16)+(Y17/D17)+(Y18/D18)</f>
        <v>0</v>
      </c>
      <c r="Z23" s="173">
        <f>(Z7/D7)+(Z8/D8)+(Z9/D9)+(Z10/D10)+(Z11/D11)+(Z12/D12)+(Z13/D13)+(Z14/D14)+(Z15/D15)+(Z16/D16)+(Z17/D17)+(Z18/D18)</f>
        <v>0</v>
      </c>
      <c r="AA23" s="173">
        <f>(AA7/D7)+(AA8/D8)+(AA9/D9)+(AA10/D10)+(AA11/D11)+(AA12/D12)+(AA13/D13)+(AA14/D14)+(AA15/D15)+(AA16/D16)+(AA17/D17)+(AA18/D18)</f>
        <v>0</v>
      </c>
      <c r="AB23" s="173">
        <f>(AB7/D7)+(AB8/D8)+(AB9/D9)+(AB10/D10)+(AB11/D11)+(AB12/D12)+(AB13/D13)+(AB14/D14)+(AB15/D15)+(AB16/D16)+(AB17/D17)+(AB18/D18)</f>
        <v>0</v>
      </c>
      <c r="AC23" s="173">
        <f>(AC7/D7)+(AC8/D8)+(AC9/D9)+(AC10/D10)+(AC11/D11)+(AC12/D12)+(AC13/D13)+(AC14/D14)+(AC15/D15)+(AC16/D16)+(AC17/D17)+(AC18/D18)</f>
        <v>0</v>
      </c>
      <c r="AD23" s="122">
        <v>0</v>
      </c>
      <c r="AE23" s="107"/>
      <c r="AF23" s="107"/>
      <c r="AG23" s="107"/>
      <c r="AH23" s="107"/>
      <c r="AI23" s="107"/>
      <c r="AJ23" s="107"/>
      <c r="AK23" s="107"/>
      <c r="AL23" s="75"/>
      <c r="AM23" s="75"/>
      <c r="AN23" s="75"/>
      <c r="AO23" s="75"/>
      <c r="AP23" s="75"/>
      <c r="AQ23" s="75"/>
      <c r="AR23" s="75"/>
      <c r="AS23" s="75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</row>
    <row r="24" spans="1:45" s="22" customFormat="1" ht="17.25" customHeight="1">
      <c r="A24" s="79"/>
      <c r="B24" s="112"/>
      <c r="C24" s="121"/>
      <c r="D24" s="121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07"/>
      <c r="AF24" s="107"/>
      <c r="AG24" s="107"/>
      <c r="AH24" s="107"/>
      <c r="AI24" s="107"/>
      <c r="AJ24" s="107"/>
      <c r="AK24" s="107"/>
      <c r="AL24" s="75"/>
      <c r="AM24" s="75"/>
      <c r="AN24" s="75"/>
      <c r="AO24" s="75"/>
      <c r="AP24" s="75"/>
      <c r="AQ24" s="75"/>
      <c r="AR24" s="75"/>
      <c r="AS24" s="75"/>
    </row>
    <row r="25" spans="1:152" s="7" customFormat="1" ht="17.25" customHeight="1">
      <c r="A25" s="81"/>
      <c r="B25" s="175" t="s">
        <v>64</v>
      </c>
      <c r="C25" s="123"/>
      <c r="D25" s="121"/>
      <c r="E25" s="121">
        <f>E19+E23</f>
        <v>0</v>
      </c>
      <c r="F25" s="173">
        <f>F19-F23</f>
        <v>0</v>
      </c>
      <c r="G25" s="173">
        <f aca="true" t="shared" si="3" ref="G25:AC25">G19-G23</f>
        <v>0</v>
      </c>
      <c r="H25" s="173">
        <f t="shared" si="3"/>
        <v>0</v>
      </c>
      <c r="I25" s="173">
        <f t="shared" si="3"/>
        <v>0</v>
      </c>
      <c r="J25" s="173">
        <f t="shared" si="3"/>
        <v>0</v>
      </c>
      <c r="K25" s="173">
        <f t="shared" si="3"/>
        <v>0</v>
      </c>
      <c r="L25" s="173">
        <f t="shared" si="3"/>
        <v>0</v>
      </c>
      <c r="M25" s="173">
        <f t="shared" si="3"/>
        <v>0</v>
      </c>
      <c r="N25" s="173">
        <f t="shared" si="3"/>
        <v>0</v>
      </c>
      <c r="O25" s="173">
        <f t="shared" si="3"/>
        <v>0</v>
      </c>
      <c r="P25" s="173">
        <f t="shared" si="3"/>
        <v>0</v>
      </c>
      <c r="Q25" s="173">
        <f t="shared" si="3"/>
        <v>0</v>
      </c>
      <c r="R25" s="173">
        <f t="shared" si="3"/>
        <v>0</v>
      </c>
      <c r="S25" s="173">
        <f t="shared" si="3"/>
        <v>0</v>
      </c>
      <c r="T25" s="173">
        <f t="shared" si="3"/>
        <v>0</v>
      </c>
      <c r="U25" s="173">
        <f t="shared" si="3"/>
        <v>0</v>
      </c>
      <c r="V25" s="173">
        <f t="shared" si="3"/>
        <v>0</v>
      </c>
      <c r="W25" s="173">
        <f t="shared" si="3"/>
        <v>0</v>
      </c>
      <c r="X25" s="173">
        <f t="shared" si="3"/>
        <v>0</v>
      </c>
      <c r="Y25" s="173">
        <f t="shared" si="3"/>
        <v>0</v>
      </c>
      <c r="Z25" s="173">
        <f t="shared" si="3"/>
        <v>0</v>
      </c>
      <c r="AA25" s="173">
        <f t="shared" si="3"/>
        <v>0</v>
      </c>
      <c r="AB25" s="173">
        <f t="shared" si="3"/>
        <v>0</v>
      </c>
      <c r="AC25" s="173">
        <f t="shared" si="3"/>
        <v>0</v>
      </c>
      <c r="AD25" s="122"/>
      <c r="AE25" s="107"/>
      <c r="AF25" s="107"/>
      <c r="AG25" s="107"/>
      <c r="AH25" s="107"/>
      <c r="AI25" s="107"/>
      <c r="AJ25" s="107"/>
      <c r="AK25" s="107"/>
      <c r="AL25" s="75"/>
      <c r="AM25" s="75"/>
      <c r="AN25" s="75"/>
      <c r="AO25" s="75"/>
      <c r="AP25" s="75"/>
      <c r="AQ25" s="75"/>
      <c r="AR25" s="75"/>
      <c r="AS25" s="75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</row>
    <row r="26" spans="1:152" s="9" customFormat="1" ht="18.75" customHeight="1">
      <c r="A26" s="82"/>
      <c r="B26" s="175" t="s">
        <v>63</v>
      </c>
      <c r="C26" s="124" t="e">
        <f>C21+#REF!+#REF!+#REF!+C23</f>
        <v>#REF!</v>
      </c>
      <c r="D26" s="112"/>
      <c r="E26" s="112"/>
      <c r="F26" s="174">
        <f>F21+F19</f>
        <v>0</v>
      </c>
      <c r="G26" s="174">
        <f aca="true" t="shared" si="4" ref="G26:AC26">G21+G19</f>
        <v>0</v>
      </c>
      <c r="H26" s="174">
        <f t="shared" si="4"/>
        <v>0</v>
      </c>
      <c r="I26" s="174">
        <f t="shared" si="4"/>
        <v>0</v>
      </c>
      <c r="J26" s="174">
        <f t="shared" si="4"/>
        <v>0</v>
      </c>
      <c r="K26" s="174">
        <f t="shared" si="4"/>
        <v>0</v>
      </c>
      <c r="L26" s="174">
        <f t="shared" si="4"/>
        <v>0</v>
      </c>
      <c r="M26" s="174">
        <f t="shared" si="4"/>
        <v>0</v>
      </c>
      <c r="N26" s="174">
        <f t="shared" si="4"/>
        <v>0</v>
      </c>
      <c r="O26" s="174">
        <f t="shared" si="4"/>
        <v>0</v>
      </c>
      <c r="P26" s="174">
        <f t="shared" si="4"/>
        <v>0</v>
      </c>
      <c r="Q26" s="174">
        <f t="shared" si="4"/>
        <v>0</v>
      </c>
      <c r="R26" s="174">
        <f t="shared" si="4"/>
        <v>0</v>
      </c>
      <c r="S26" s="174">
        <f t="shared" si="4"/>
        <v>0</v>
      </c>
      <c r="T26" s="174">
        <f t="shared" si="4"/>
        <v>0</v>
      </c>
      <c r="U26" s="174">
        <f t="shared" si="4"/>
        <v>0</v>
      </c>
      <c r="V26" s="174">
        <f t="shared" si="4"/>
        <v>0</v>
      </c>
      <c r="W26" s="174">
        <f t="shared" si="4"/>
        <v>0</v>
      </c>
      <c r="X26" s="174">
        <f t="shared" si="4"/>
        <v>0</v>
      </c>
      <c r="Y26" s="174">
        <f t="shared" si="4"/>
        <v>0</v>
      </c>
      <c r="Z26" s="174">
        <f t="shared" si="4"/>
        <v>0</v>
      </c>
      <c r="AA26" s="174">
        <f t="shared" si="4"/>
        <v>0</v>
      </c>
      <c r="AB26" s="174">
        <f t="shared" si="4"/>
        <v>0</v>
      </c>
      <c r="AC26" s="174">
        <f t="shared" si="4"/>
        <v>0</v>
      </c>
      <c r="AD26" s="113"/>
      <c r="AE26" s="114"/>
      <c r="AF26" s="114"/>
      <c r="AG26" s="114"/>
      <c r="AH26" s="114"/>
      <c r="AI26" s="114"/>
      <c r="AJ26" s="114"/>
      <c r="AK26" s="114"/>
      <c r="AL26" s="76"/>
      <c r="AM26" s="76"/>
      <c r="AN26" s="76"/>
      <c r="AO26" s="76"/>
      <c r="AP26" s="76"/>
      <c r="AQ26" s="76"/>
      <c r="AR26" s="76"/>
      <c r="AS26" s="76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</row>
    <row r="27" spans="1:45" s="22" customFormat="1" ht="34.5" customHeight="1">
      <c r="A27" s="21"/>
      <c r="B27" s="125" t="s">
        <v>48</v>
      </c>
      <c r="C27" s="116"/>
      <c r="D27" s="194" t="s">
        <v>56</v>
      </c>
      <c r="E27" s="116"/>
      <c r="F27" s="126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7"/>
      <c r="AF27" s="107"/>
      <c r="AG27" s="107"/>
      <c r="AH27" s="107"/>
      <c r="AI27" s="107"/>
      <c r="AJ27" s="107"/>
      <c r="AK27" s="107"/>
      <c r="AL27" s="75"/>
      <c r="AM27" s="75"/>
      <c r="AN27" s="75"/>
      <c r="AO27" s="75"/>
      <c r="AP27" s="75"/>
      <c r="AQ27" s="75"/>
      <c r="AR27" s="75"/>
      <c r="AS27" s="75"/>
    </row>
    <row r="28" spans="1:152" s="7" customFormat="1" ht="15" customHeight="1">
      <c r="A28" s="13"/>
      <c r="B28" s="149" t="s">
        <v>72</v>
      </c>
      <c r="C28" s="150"/>
      <c r="D28" s="209">
        <v>1.24</v>
      </c>
      <c r="E28" s="116"/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101"/>
      <c r="AE28" s="107"/>
      <c r="AF28" s="107"/>
      <c r="AG28" s="107"/>
      <c r="AH28" s="107"/>
      <c r="AI28" s="107"/>
      <c r="AJ28" s="107"/>
      <c r="AK28" s="107"/>
      <c r="AL28" s="75"/>
      <c r="AM28" s="75"/>
      <c r="AN28" s="75"/>
      <c r="AO28" s="75"/>
      <c r="AP28" s="75"/>
      <c r="AQ28" s="75"/>
      <c r="AR28" s="75"/>
      <c r="AS28" s="75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</row>
    <row r="29" spans="1:152" s="7" customFormat="1" ht="12.75">
      <c r="A29" s="6"/>
      <c r="B29" s="151"/>
      <c r="C29" s="152">
        <v>0</v>
      </c>
      <c r="D29" s="209">
        <v>1.24</v>
      </c>
      <c r="E29" s="109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110"/>
      <c r="AE29" s="107"/>
      <c r="AF29" s="107"/>
      <c r="AG29" s="107"/>
      <c r="AH29" s="107"/>
      <c r="AI29" s="107"/>
      <c r="AJ29" s="107"/>
      <c r="AK29" s="107"/>
      <c r="AL29" s="75"/>
      <c r="AM29" s="75"/>
      <c r="AN29" s="75"/>
      <c r="AO29" s="75"/>
      <c r="AP29" s="75"/>
      <c r="AQ29" s="75"/>
      <c r="AR29" s="75"/>
      <c r="AS29" s="75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</row>
    <row r="30" spans="1:152" s="7" customFormat="1" ht="12.75">
      <c r="A30" s="6"/>
      <c r="B30" s="153"/>
      <c r="C30" s="152"/>
      <c r="D30" s="209">
        <v>1.24</v>
      </c>
      <c r="E30" s="109"/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110"/>
      <c r="AE30" s="107"/>
      <c r="AF30" s="107"/>
      <c r="AG30" s="107"/>
      <c r="AH30" s="107"/>
      <c r="AI30" s="107"/>
      <c r="AJ30" s="107"/>
      <c r="AK30" s="107"/>
      <c r="AL30" s="75"/>
      <c r="AM30" s="75"/>
      <c r="AN30" s="75"/>
      <c r="AO30" s="75"/>
      <c r="AP30" s="75"/>
      <c r="AQ30" s="75"/>
      <c r="AR30" s="75"/>
      <c r="AS30" s="75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</row>
    <row r="31" spans="1:152" s="7" customFormat="1" ht="12.75">
      <c r="A31" s="6"/>
      <c r="B31" s="153"/>
      <c r="C31" s="152"/>
      <c r="D31" s="209">
        <v>1.24</v>
      </c>
      <c r="E31" s="109"/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110"/>
      <c r="AE31" s="107"/>
      <c r="AF31" s="107"/>
      <c r="AG31" s="107"/>
      <c r="AH31" s="107"/>
      <c r="AI31" s="107"/>
      <c r="AJ31" s="107"/>
      <c r="AK31" s="107"/>
      <c r="AL31" s="75"/>
      <c r="AM31" s="75"/>
      <c r="AN31" s="75"/>
      <c r="AO31" s="75"/>
      <c r="AP31" s="75"/>
      <c r="AQ31" s="75"/>
      <c r="AR31" s="75"/>
      <c r="AS31" s="75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</row>
    <row r="32" spans="1:152" s="7" customFormat="1" ht="12.75">
      <c r="A32" s="6"/>
      <c r="B32" s="153" t="s">
        <v>73</v>
      </c>
      <c r="C32" s="152"/>
      <c r="D32" s="209">
        <v>1.24</v>
      </c>
      <c r="E32" s="109"/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110"/>
      <c r="AE32" s="107"/>
      <c r="AF32" s="107"/>
      <c r="AG32" s="107"/>
      <c r="AH32" s="107"/>
      <c r="AI32" s="107"/>
      <c r="AJ32" s="107"/>
      <c r="AK32" s="107"/>
      <c r="AL32" s="75"/>
      <c r="AM32" s="75"/>
      <c r="AN32" s="75"/>
      <c r="AO32" s="75"/>
      <c r="AP32" s="75"/>
      <c r="AQ32" s="75"/>
      <c r="AR32" s="75"/>
      <c r="AS32" s="75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</row>
    <row r="33" spans="1:152" s="7" customFormat="1" ht="12.75">
      <c r="A33" s="6"/>
      <c r="B33" s="153"/>
      <c r="C33" s="152"/>
      <c r="D33" s="209">
        <v>1.24</v>
      </c>
      <c r="E33" s="109"/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110"/>
      <c r="AE33" s="107"/>
      <c r="AF33" s="107"/>
      <c r="AG33" s="107"/>
      <c r="AH33" s="107"/>
      <c r="AI33" s="107"/>
      <c r="AJ33" s="107"/>
      <c r="AK33" s="107"/>
      <c r="AL33" s="75"/>
      <c r="AM33" s="75"/>
      <c r="AN33" s="75"/>
      <c r="AO33" s="75"/>
      <c r="AP33" s="75"/>
      <c r="AQ33" s="75"/>
      <c r="AR33" s="75"/>
      <c r="AS33" s="75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</row>
    <row r="34" spans="1:152" s="7" customFormat="1" ht="12.75">
      <c r="A34" s="6"/>
      <c r="B34" s="153"/>
      <c r="C34" s="152"/>
      <c r="D34" s="209">
        <v>1.24</v>
      </c>
      <c r="E34" s="109"/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110"/>
      <c r="AE34" s="107"/>
      <c r="AF34" s="107"/>
      <c r="AG34" s="107"/>
      <c r="AH34" s="107"/>
      <c r="AI34" s="107"/>
      <c r="AJ34" s="107"/>
      <c r="AK34" s="107"/>
      <c r="AL34" s="75"/>
      <c r="AM34" s="75"/>
      <c r="AN34" s="75"/>
      <c r="AO34" s="75"/>
      <c r="AP34" s="75"/>
      <c r="AQ34" s="75"/>
      <c r="AR34" s="75"/>
      <c r="AS34" s="75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</row>
    <row r="35" spans="1:152" s="7" customFormat="1" ht="12.75">
      <c r="A35" s="6"/>
      <c r="B35" s="153"/>
      <c r="C35" s="152"/>
      <c r="D35" s="209">
        <v>1.24</v>
      </c>
      <c r="E35" s="109"/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110"/>
      <c r="AE35" s="107"/>
      <c r="AF35" s="107"/>
      <c r="AG35" s="107"/>
      <c r="AH35" s="107"/>
      <c r="AI35" s="107"/>
      <c r="AJ35" s="107"/>
      <c r="AK35" s="107"/>
      <c r="AL35" s="75"/>
      <c r="AM35" s="75"/>
      <c r="AN35" s="75"/>
      <c r="AO35" s="75"/>
      <c r="AP35" s="75"/>
      <c r="AQ35" s="75"/>
      <c r="AR35" s="75"/>
      <c r="AS35" s="75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</row>
    <row r="36" spans="1:152" s="7" customFormat="1" ht="12.75">
      <c r="A36" s="6"/>
      <c r="B36" s="153"/>
      <c r="C36" s="152"/>
      <c r="D36" s="209">
        <v>1.24</v>
      </c>
      <c r="E36" s="109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110"/>
      <c r="AE36" s="107"/>
      <c r="AF36" s="107"/>
      <c r="AG36" s="107"/>
      <c r="AH36" s="107"/>
      <c r="AI36" s="107"/>
      <c r="AJ36" s="107"/>
      <c r="AK36" s="107"/>
      <c r="AL36" s="75"/>
      <c r="AM36" s="75"/>
      <c r="AN36" s="75"/>
      <c r="AO36" s="75"/>
      <c r="AP36" s="75"/>
      <c r="AQ36" s="75"/>
      <c r="AR36" s="75"/>
      <c r="AS36" s="75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</row>
    <row r="37" spans="1:152" s="7" customFormat="1" ht="13.5" thickBot="1">
      <c r="A37" s="6"/>
      <c r="B37" s="154"/>
      <c r="C37" s="152">
        <v>0</v>
      </c>
      <c r="D37" s="209">
        <v>1.24</v>
      </c>
      <c r="E37" s="109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110"/>
      <c r="AE37" s="107"/>
      <c r="AF37" s="107"/>
      <c r="AG37" s="107"/>
      <c r="AH37" s="107"/>
      <c r="AI37" s="107"/>
      <c r="AJ37" s="107"/>
      <c r="AK37" s="107"/>
      <c r="AL37" s="75"/>
      <c r="AM37" s="75"/>
      <c r="AN37" s="75"/>
      <c r="AO37" s="75"/>
      <c r="AP37" s="75"/>
      <c r="AQ37" s="75"/>
      <c r="AR37" s="75"/>
      <c r="AS37" s="75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</row>
    <row r="38" spans="1:152" s="7" customFormat="1" ht="13.5" thickBot="1">
      <c r="A38" s="83"/>
      <c r="B38" s="166" t="s">
        <v>1</v>
      </c>
      <c r="C38" s="123">
        <v>0</v>
      </c>
      <c r="D38" s="127"/>
      <c r="E38" s="128">
        <f>SUM(E28:E37)</f>
        <v>0</v>
      </c>
      <c r="F38" s="177">
        <f>SUM(F28:F37)</f>
        <v>0</v>
      </c>
      <c r="G38" s="178">
        <f>SUM(G28:G37)</f>
        <v>0</v>
      </c>
      <c r="H38" s="178">
        <f aca="true" t="shared" si="5" ref="H38:AB38">SUM(H28:H37)</f>
        <v>0</v>
      </c>
      <c r="I38" s="178">
        <f t="shared" si="5"/>
        <v>0</v>
      </c>
      <c r="J38" s="178">
        <f t="shared" si="5"/>
        <v>0</v>
      </c>
      <c r="K38" s="178">
        <f t="shared" si="5"/>
        <v>0</v>
      </c>
      <c r="L38" s="178">
        <f t="shared" si="5"/>
        <v>0</v>
      </c>
      <c r="M38" s="178">
        <f t="shared" si="5"/>
        <v>0</v>
      </c>
      <c r="N38" s="178">
        <f t="shared" si="5"/>
        <v>0</v>
      </c>
      <c r="O38" s="178">
        <f t="shared" si="5"/>
        <v>0</v>
      </c>
      <c r="P38" s="178">
        <f t="shared" si="5"/>
        <v>0</v>
      </c>
      <c r="Q38" s="178">
        <f t="shared" si="5"/>
        <v>0</v>
      </c>
      <c r="R38" s="178">
        <f t="shared" si="5"/>
        <v>0</v>
      </c>
      <c r="S38" s="178">
        <f t="shared" si="5"/>
        <v>0</v>
      </c>
      <c r="T38" s="178">
        <f t="shared" si="5"/>
        <v>0</v>
      </c>
      <c r="U38" s="178">
        <f t="shared" si="5"/>
        <v>0</v>
      </c>
      <c r="V38" s="178">
        <f t="shared" si="5"/>
        <v>0</v>
      </c>
      <c r="W38" s="178">
        <f t="shared" si="5"/>
        <v>0</v>
      </c>
      <c r="X38" s="178">
        <f t="shared" si="5"/>
        <v>0</v>
      </c>
      <c r="Y38" s="178">
        <f t="shared" si="5"/>
        <v>0</v>
      </c>
      <c r="Z38" s="178">
        <f t="shared" si="5"/>
        <v>0</v>
      </c>
      <c r="AA38" s="178">
        <f t="shared" si="5"/>
        <v>0</v>
      </c>
      <c r="AB38" s="178">
        <f t="shared" si="5"/>
        <v>0</v>
      </c>
      <c r="AC38" s="208">
        <f>SUM(AC28:AC37)</f>
        <v>0</v>
      </c>
      <c r="AD38" s="129"/>
      <c r="AE38" s="107"/>
      <c r="AF38" s="107"/>
      <c r="AG38" s="107"/>
      <c r="AH38" s="107"/>
      <c r="AI38" s="107"/>
      <c r="AJ38" s="107"/>
      <c r="AK38" s="107"/>
      <c r="AL38" s="75"/>
      <c r="AM38" s="75"/>
      <c r="AN38" s="75"/>
      <c r="AO38" s="75"/>
      <c r="AP38" s="75"/>
      <c r="AQ38" s="75"/>
      <c r="AR38" s="75"/>
      <c r="AS38" s="75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</row>
    <row r="39" spans="1:152" s="7" customFormat="1" ht="13.5" thickBot="1">
      <c r="A39" s="83"/>
      <c r="B39" s="166" t="s">
        <v>65</v>
      </c>
      <c r="C39" s="123"/>
      <c r="D39" s="127"/>
      <c r="E39" s="128"/>
      <c r="F39" s="207">
        <f>(F28/D28)+(F29/D29)+(F30/D30)+(F31/D31)+(F32/D32)+(F33/D33)+(F34/D34)+(F35/D35)+(F36/D36)+(F37/D37)</f>
        <v>0</v>
      </c>
      <c r="G39" s="207">
        <f>(G28/D28)+(G29/D29)+(G30/D30)+(G31/D31)+(G32/D32)+(G33/D33)+(G34/D34)+(G35/D35)+(G36/D36)+(G37/D37)</f>
        <v>0</v>
      </c>
      <c r="H39" s="207">
        <f>(H28/D28)+(H29/D29)+(H30/D30)+(H31/D31)+(H32/D32)+(H33/D33)+(H34/D34)+(H35/D35)+(H36/D36)+(H37/D37)</f>
        <v>0</v>
      </c>
      <c r="I39" s="207">
        <f>(I28/D28)+(I29/D29)+(I30/D30)+(I31/D31)+(I32/D32)+(I33/D33)+(I34/D34)+(I35/D35)+(I36/D36)+(I37/D37)</f>
        <v>0</v>
      </c>
      <c r="J39" s="207">
        <f>(J28/D28)+(J29/D29)+(J30/D30)+(J31/D31)+(J32/D32)+(J33/D33)+(J34/D34)+(J35/D35)+(J36/D36)+(J37/D37)</f>
        <v>0</v>
      </c>
      <c r="K39" s="207">
        <f>(K28/D28)+(K29/D29)+(K30/D30)+(K31/D31)+(K32/D32)+(K33/D33)+(K34/D34)+(K35/D35)+(K36/D36)+(K37/D37)</f>
        <v>0</v>
      </c>
      <c r="L39" s="207">
        <f>(L28/D28)+(L29/D29)+(L30/D30)+(L31/D31)+(L32/D32)+(L33/D33)+(L34/D34)+(L35/D35)+(L36/D36)+(L37/D37)</f>
        <v>0</v>
      </c>
      <c r="M39" s="207">
        <f>(M28/D28)+(M29/D29)+(M30/D30)+(M31/D31)+(M32/D32)+(M33/D33)+(M34/D34)+(M35/D35)+(M36/D36)+(M37/D37)</f>
        <v>0</v>
      </c>
      <c r="N39" s="207">
        <f>(N28/D28)+(N29/D29)+(N30/D30)+(N31/D31)+(N32/D32)+(N33/D33)+(N34/D34)+(N35/D35)+(N36/D36)+(N37/D37)</f>
        <v>0</v>
      </c>
      <c r="O39" s="207">
        <f>(O28/D28)+(O29/D29)+(O30/D30)+(O31/D31)+(O32/D32)+(O33/D33)+(O34/D34)+(O35/D35)+(O36/D36)+(O37/D37)</f>
        <v>0</v>
      </c>
      <c r="P39" s="207">
        <f>(P28/D28)+(P29/D29)+(P30/D30)+(P31/D31)+(P32/D32)+(P33/D33)+(P34/D34)+(P35/D35)+(P36/D36)+(P37/D37)</f>
        <v>0</v>
      </c>
      <c r="Q39" s="207">
        <f>(Q28/D28)+(Q29/D29)+(Q30/D30)+(Q31/D31)+(Q32/D32)+(Q33/D33)+(Q34/D34)+(Q35/D35)+(Q36/D36)+(Q37/D37)</f>
        <v>0</v>
      </c>
      <c r="R39" s="207">
        <f>(R28/D28)+(R29/D29)+(R30/D30)+(R31/D31)+(R32/D32)+(R33/D33)+(R34/D34)+(R35/D35)+(R36/D36)+(R37/D37)</f>
        <v>0</v>
      </c>
      <c r="S39" s="207">
        <f>(S28/D28)+(S29/D29)+(S30/D30)+(S31/D31)+(S32/D32)+(S33/D33)+(S34/D34)+(S35/D35)+(S36/D36)+(S37/D37)</f>
        <v>0</v>
      </c>
      <c r="T39" s="207">
        <f>(T28/D28)+(T29/D29)+(T30/D30)+(T31/D31)+(T32/D32)+(T33/D33)+(T34/D34)+(T35/D35)+(T36/D36)+(T37/D37)</f>
        <v>0</v>
      </c>
      <c r="U39" s="207">
        <f>(U28/D28)+(U29/D29)+(U30/D30)+(U31/D31)+(U32/D32)+(U33/D33)+(U34/D34)+(U35/D35)+(U36/D36)+(U37/D37)</f>
        <v>0</v>
      </c>
      <c r="V39" s="207">
        <f>(V28/D28)+(V29/D29)+(V30/D30)+(V31/D31)+(V32/D32)+(V33/D33)+(V34/D34)+(V35/D35)+(V36/D36)+(V37/D37)</f>
        <v>0</v>
      </c>
      <c r="W39" s="207">
        <f>(W28/D28)+(W29/D29)+(W30/D30)+(W31/D31)+(W32/D32)+(W33/D33)+(W34/D34)+(W35/D35)+(W36/D36)+(W37/D37)</f>
        <v>0</v>
      </c>
      <c r="X39" s="207">
        <f>(X28/D28)+(X29/D29)+(X30/D30)+(X31/D31)+(X32/D32)+(X33/D33)+(X34/D34)+(X35/D35)+(X36/D36)+(X37/D37)</f>
        <v>0</v>
      </c>
      <c r="Y39" s="207">
        <f>(Y28/D28)+(Y29/D29)+(Y30/D30)+(Y31/D31)+(Y32/D32)+(Y33/D33)+(Y34/D34)+(Y35/D35)+(Y36/D36)+(Y37/D37)</f>
        <v>0</v>
      </c>
      <c r="Z39" s="207">
        <f>(Z28/D28)+(Z29/D29)+(Z30/D30)+(Z31/D31)+(Z32/D32)+(Z33/D33)+(Z34/D34)+(Z35/D35)+(Z36/D36)+(Z37/D37)</f>
        <v>0</v>
      </c>
      <c r="AA39" s="207">
        <f>(AA28/D28)+(AA29/D29)+(AA30/D30)+(AA31/D31)+(AA32/D32)+(AA33/D33)+(AA34/D34)+(AA35/D35)+(AA36/D36)+(AA37/D37)</f>
        <v>0</v>
      </c>
      <c r="AB39" s="207">
        <f>(AB28/D28)+(AB29/D29)+(AB30/D30)+(AB31/D31)+(AB32/D32)+(AB33/D33)+(AB34/D34)+(AB35/D35)+(AB36/D36)+(AB37/D37)</f>
        <v>0</v>
      </c>
      <c r="AC39" s="207">
        <f>(AC28/D28)+(AC29/D29)+(AC30/D30)+(AC31/D31)+(AC32/D32)+(AC33/D33)+(AC34/D34)+(AC35/D35)+(AC36/D36)+(AC37/D37)</f>
        <v>0</v>
      </c>
      <c r="AD39" s="129"/>
      <c r="AE39" s="107"/>
      <c r="AF39" s="107"/>
      <c r="AG39" s="107"/>
      <c r="AH39" s="107"/>
      <c r="AI39" s="107"/>
      <c r="AJ39" s="107"/>
      <c r="AK39" s="107"/>
      <c r="AL39" s="75"/>
      <c r="AM39" s="75"/>
      <c r="AN39" s="75"/>
      <c r="AO39" s="75"/>
      <c r="AP39" s="75"/>
      <c r="AQ39" s="75"/>
      <c r="AR39" s="75"/>
      <c r="AS39" s="75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</row>
    <row r="40" spans="1:152" s="7" customFormat="1" ht="12.75">
      <c r="A40" s="14"/>
      <c r="B40" s="176" t="s">
        <v>2</v>
      </c>
      <c r="C40" s="123"/>
      <c r="D40" s="121"/>
      <c r="E40" s="121"/>
      <c r="F40" s="173">
        <f>F38-F39</f>
        <v>0</v>
      </c>
      <c r="G40" s="173">
        <f aca="true" t="shared" si="6" ref="G40:AC40">G38-G39</f>
        <v>0</v>
      </c>
      <c r="H40" s="173">
        <f t="shared" si="6"/>
        <v>0</v>
      </c>
      <c r="I40" s="173">
        <f t="shared" si="6"/>
        <v>0</v>
      </c>
      <c r="J40" s="173">
        <f t="shared" si="6"/>
        <v>0</v>
      </c>
      <c r="K40" s="173">
        <f t="shared" si="6"/>
        <v>0</v>
      </c>
      <c r="L40" s="173">
        <f t="shared" si="6"/>
        <v>0</v>
      </c>
      <c r="M40" s="173">
        <f t="shared" si="6"/>
        <v>0</v>
      </c>
      <c r="N40" s="173">
        <f t="shared" si="6"/>
        <v>0</v>
      </c>
      <c r="O40" s="173">
        <f t="shared" si="6"/>
        <v>0</v>
      </c>
      <c r="P40" s="173">
        <f t="shared" si="6"/>
        <v>0</v>
      </c>
      <c r="Q40" s="173">
        <f t="shared" si="6"/>
        <v>0</v>
      </c>
      <c r="R40" s="173">
        <f t="shared" si="6"/>
        <v>0</v>
      </c>
      <c r="S40" s="173">
        <f t="shared" si="6"/>
        <v>0</v>
      </c>
      <c r="T40" s="173">
        <f t="shared" si="6"/>
        <v>0</v>
      </c>
      <c r="U40" s="173">
        <f t="shared" si="6"/>
        <v>0</v>
      </c>
      <c r="V40" s="173">
        <f t="shared" si="6"/>
        <v>0</v>
      </c>
      <c r="W40" s="173">
        <f t="shared" si="6"/>
        <v>0</v>
      </c>
      <c r="X40" s="173">
        <f t="shared" si="6"/>
        <v>0</v>
      </c>
      <c r="Y40" s="173">
        <f t="shared" si="6"/>
        <v>0</v>
      </c>
      <c r="Z40" s="173">
        <f t="shared" si="6"/>
        <v>0</v>
      </c>
      <c r="AA40" s="173">
        <f t="shared" si="6"/>
        <v>0</v>
      </c>
      <c r="AB40" s="173">
        <f t="shared" si="6"/>
        <v>0</v>
      </c>
      <c r="AC40" s="173">
        <f t="shared" si="6"/>
        <v>0</v>
      </c>
      <c r="AD40" s="122"/>
      <c r="AE40" s="107"/>
      <c r="AF40" s="107"/>
      <c r="AG40" s="107"/>
      <c r="AH40" s="107"/>
      <c r="AI40" s="107"/>
      <c r="AJ40" s="107"/>
      <c r="AK40" s="107"/>
      <c r="AL40" s="75"/>
      <c r="AM40" s="75"/>
      <c r="AN40" s="75"/>
      <c r="AO40" s="75"/>
      <c r="AP40" s="75"/>
      <c r="AQ40" s="75"/>
      <c r="AR40" s="75"/>
      <c r="AS40" s="75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</row>
    <row r="41" spans="1:45" s="22" customFormat="1" ht="33" customHeight="1">
      <c r="A41" s="23"/>
      <c r="B41" s="130" t="s">
        <v>13</v>
      </c>
      <c r="C41" s="121">
        <f>C29*0.22</f>
        <v>0</v>
      </c>
      <c r="D41" s="121"/>
      <c r="E41" s="121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07"/>
      <c r="AF41" s="107"/>
      <c r="AG41" s="107"/>
      <c r="AH41" s="107"/>
      <c r="AI41" s="107"/>
      <c r="AJ41" s="107"/>
      <c r="AK41" s="107"/>
      <c r="AL41" s="75"/>
      <c r="AM41" s="75"/>
      <c r="AN41" s="75"/>
      <c r="AO41" s="75"/>
      <c r="AP41" s="75"/>
      <c r="AQ41" s="75"/>
      <c r="AR41" s="75"/>
      <c r="AS41" s="75"/>
    </row>
    <row r="42" spans="1:152" s="7" customFormat="1" ht="12.75">
      <c r="A42" s="14"/>
      <c r="B42" s="146" t="s">
        <v>26</v>
      </c>
      <c r="C42" s="123"/>
      <c r="D42" s="121"/>
      <c r="E42" s="121"/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122"/>
      <c r="AE42" s="107"/>
      <c r="AF42" s="107"/>
      <c r="AG42" s="107"/>
      <c r="AH42" s="107"/>
      <c r="AI42" s="107"/>
      <c r="AJ42" s="107"/>
      <c r="AK42" s="107"/>
      <c r="AL42" s="75"/>
      <c r="AM42" s="75"/>
      <c r="AN42" s="75"/>
      <c r="AO42" s="75"/>
      <c r="AP42" s="75"/>
      <c r="AQ42" s="75"/>
      <c r="AR42" s="75"/>
      <c r="AS42" s="75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</row>
    <row r="43" spans="1:152" s="7" customFormat="1" ht="12.75">
      <c r="A43" s="14"/>
      <c r="B43" s="146" t="s">
        <v>27</v>
      </c>
      <c r="C43" s="123"/>
      <c r="D43" s="121"/>
      <c r="E43" s="121"/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122"/>
      <c r="AE43" s="107"/>
      <c r="AF43" s="107"/>
      <c r="AG43" s="107"/>
      <c r="AH43" s="107"/>
      <c r="AI43" s="107"/>
      <c r="AJ43" s="107"/>
      <c r="AK43" s="107"/>
      <c r="AL43" s="75"/>
      <c r="AM43" s="75"/>
      <c r="AN43" s="75"/>
      <c r="AO43" s="75"/>
      <c r="AP43" s="75"/>
      <c r="AQ43" s="75"/>
      <c r="AR43" s="75"/>
      <c r="AS43" s="75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</row>
    <row r="44" spans="1:152" s="7" customFormat="1" ht="12.75">
      <c r="A44" s="14"/>
      <c r="B44" s="146" t="s">
        <v>36</v>
      </c>
      <c r="C44" s="123"/>
      <c r="D44" s="121"/>
      <c r="E44" s="121"/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122"/>
      <c r="AE44" s="107"/>
      <c r="AF44" s="107"/>
      <c r="AG44" s="107"/>
      <c r="AH44" s="107"/>
      <c r="AI44" s="107"/>
      <c r="AJ44" s="107"/>
      <c r="AK44" s="107"/>
      <c r="AL44" s="75"/>
      <c r="AM44" s="75"/>
      <c r="AN44" s="75"/>
      <c r="AO44" s="75"/>
      <c r="AP44" s="75"/>
      <c r="AQ44" s="75"/>
      <c r="AR44" s="75"/>
      <c r="AS44" s="75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</row>
    <row r="45" spans="1:152" s="7" customFormat="1" ht="12.75">
      <c r="A45" s="14"/>
      <c r="B45" s="146" t="s">
        <v>54</v>
      </c>
      <c r="C45" s="123"/>
      <c r="D45" s="121"/>
      <c r="E45" s="121"/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122"/>
      <c r="AE45" s="107"/>
      <c r="AF45" s="107"/>
      <c r="AG45" s="107"/>
      <c r="AH45" s="107"/>
      <c r="AI45" s="107"/>
      <c r="AJ45" s="107"/>
      <c r="AK45" s="107"/>
      <c r="AL45" s="75"/>
      <c r="AM45" s="75"/>
      <c r="AN45" s="75"/>
      <c r="AO45" s="75"/>
      <c r="AP45" s="75"/>
      <c r="AQ45" s="75"/>
      <c r="AR45" s="75"/>
      <c r="AS45" s="75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</row>
    <row r="46" spans="1:152" s="7" customFormat="1" ht="12.75">
      <c r="A46" s="14"/>
      <c r="B46" s="147"/>
      <c r="C46" s="123"/>
      <c r="D46" s="121"/>
      <c r="E46" s="121"/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122"/>
      <c r="AE46" s="107"/>
      <c r="AF46" s="107"/>
      <c r="AG46" s="107"/>
      <c r="AH46" s="107"/>
      <c r="AI46" s="107"/>
      <c r="AJ46" s="107"/>
      <c r="AK46" s="107"/>
      <c r="AL46" s="75"/>
      <c r="AM46" s="75"/>
      <c r="AN46" s="75"/>
      <c r="AO46" s="75"/>
      <c r="AP46" s="75"/>
      <c r="AQ46" s="75"/>
      <c r="AR46" s="75"/>
      <c r="AS46" s="75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</row>
    <row r="47" spans="1:152" s="7" customFormat="1" ht="12.75">
      <c r="A47" s="14"/>
      <c r="B47" s="147"/>
      <c r="C47" s="123"/>
      <c r="D47" s="121"/>
      <c r="E47" s="121"/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122"/>
      <c r="AE47" s="107"/>
      <c r="AF47" s="107"/>
      <c r="AG47" s="107"/>
      <c r="AH47" s="107"/>
      <c r="AI47" s="107"/>
      <c r="AJ47" s="107"/>
      <c r="AK47" s="107"/>
      <c r="AL47" s="75"/>
      <c r="AM47" s="75"/>
      <c r="AN47" s="75"/>
      <c r="AO47" s="75"/>
      <c r="AP47" s="75"/>
      <c r="AQ47" s="75"/>
      <c r="AR47" s="75"/>
      <c r="AS47" s="75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</row>
    <row r="48" spans="1:152" s="7" customFormat="1" ht="13.5" thickBot="1">
      <c r="A48" s="14"/>
      <c r="B48" s="148"/>
      <c r="C48" s="123"/>
      <c r="D48" s="121"/>
      <c r="E48" s="121"/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122"/>
      <c r="AE48" s="107"/>
      <c r="AF48" s="107"/>
      <c r="AG48" s="107"/>
      <c r="AH48" s="107"/>
      <c r="AI48" s="107"/>
      <c r="AJ48" s="107"/>
      <c r="AK48" s="107"/>
      <c r="AL48" s="75"/>
      <c r="AM48" s="75"/>
      <c r="AN48" s="75"/>
      <c r="AO48" s="75"/>
      <c r="AP48" s="75"/>
      <c r="AQ48" s="75"/>
      <c r="AR48" s="75"/>
      <c r="AS48" s="75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</row>
    <row r="49" spans="1:152" s="7" customFormat="1" ht="13.5" thickBot="1">
      <c r="A49" s="30"/>
      <c r="B49" s="166" t="s">
        <v>1</v>
      </c>
      <c r="C49" s="123"/>
      <c r="D49" s="121"/>
      <c r="E49" s="121"/>
      <c r="F49" s="177">
        <f>SUM(F42:F48)</f>
        <v>0</v>
      </c>
      <c r="G49" s="177">
        <f aca="true" t="shared" si="7" ref="G49:AC49">SUM(G42:G48)</f>
        <v>0</v>
      </c>
      <c r="H49" s="177">
        <f t="shared" si="7"/>
        <v>0</v>
      </c>
      <c r="I49" s="177">
        <f t="shared" si="7"/>
        <v>0</v>
      </c>
      <c r="J49" s="177">
        <f t="shared" si="7"/>
        <v>0</v>
      </c>
      <c r="K49" s="177">
        <f t="shared" si="7"/>
        <v>0</v>
      </c>
      <c r="L49" s="177">
        <f t="shared" si="7"/>
        <v>0</v>
      </c>
      <c r="M49" s="177">
        <f t="shared" si="7"/>
        <v>0</v>
      </c>
      <c r="N49" s="177">
        <f t="shared" si="7"/>
        <v>0</v>
      </c>
      <c r="O49" s="177">
        <f t="shared" si="7"/>
        <v>0</v>
      </c>
      <c r="P49" s="177">
        <f t="shared" si="7"/>
        <v>0</v>
      </c>
      <c r="Q49" s="177">
        <f t="shared" si="7"/>
        <v>0</v>
      </c>
      <c r="R49" s="177">
        <f t="shared" si="7"/>
        <v>0</v>
      </c>
      <c r="S49" s="177">
        <f t="shared" si="7"/>
        <v>0</v>
      </c>
      <c r="T49" s="177">
        <f t="shared" si="7"/>
        <v>0</v>
      </c>
      <c r="U49" s="177">
        <f>SUM(U42:U48)</f>
        <v>0</v>
      </c>
      <c r="V49" s="177">
        <f t="shared" si="7"/>
        <v>0</v>
      </c>
      <c r="W49" s="177">
        <f t="shared" si="7"/>
        <v>0</v>
      </c>
      <c r="X49" s="177">
        <f t="shared" si="7"/>
        <v>0</v>
      </c>
      <c r="Y49" s="177">
        <f t="shared" si="7"/>
        <v>0</v>
      </c>
      <c r="Z49" s="177">
        <f t="shared" si="7"/>
        <v>0</v>
      </c>
      <c r="AA49" s="177">
        <f t="shared" si="7"/>
        <v>0</v>
      </c>
      <c r="AB49" s="177">
        <f t="shared" si="7"/>
        <v>0</v>
      </c>
      <c r="AC49" s="177">
        <f t="shared" si="7"/>
        <v>0</v>
      </c>
      <c r="AD49" s="122"/>
      <c r="AE49" s="107"/>
      <c r="AF49" s="107"/>
      <c r="AG49" s="107"/>
      <c r="AH49" s="107"/>
      <c r="AI49" s="107"/>
      <c r="AJ49" s="107"/>
      <c r="AK49" s="107"/>
      <c r="AL49" s="75"/>
      <c r="AM49" s="75"/>
      <c r="AN49" s="75"/>
      <c r="AO49" s="75"/>
      <c r="AP49" s="75"/>
      <c r="AQ49" s="75"/>
      <c r="AR49" s="75"/>
      <c r="AS49" s="75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</row>
    <row r="50" spans="1:45" s="22" customFormat="1" ht="33.75" customHeight="1">
      <c r="A50" s="23"/>
      <c r="B50" s="131" t="s">
        <v>50</v>
      </c>
      <c r="C50" s="121">
        <f>C41+C47+C48</f>
        <v>0</v>
      </c>
      <c r="D50" s="195" t="s">
        <v>56</v>
      </c>
      <c r="E50" s="121">
        <f>E41+E47+E48</f>
        <v>0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07"/>
      <c r="AF50" s="107"/>
      <c r="AG50" s="107"/>
      <c r="AH50" s="107"/>
      <c r="AI50" s="107"/>
      <c r="AJ50" s="107"/>
      <c r="AK50" s="107"/>
      <c r="AL50" s="75"/>
      <c r="AM50" s="75"/>
      <c r="AN50" s="75"/>
      <c r="AO50" s="75"/>
      <c r="AP50" s="75"/>
      <c r="AQ50" s="75"/>
      <c r="AR50" s="75"/>
      <c r="AS50" s="75"/>
    </row>
    <row r="51" spans="1:152" s="7" customFormat="1" ht="12.75">
      <c r="A51" s="14"/>
      <c r="B51" s="188" t="s">
        <v>32</v>
      </c>
      <c r="C51" s="123"/>
      <c r="D51" s="213">
        <v>1.24</v>
      </c>
      <c r="E51" s="121"/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122"/>
      <c r="AE51" s="107"/>
      <c r="AF51" s="107"/>
      <c r="AG51" s="107"/>
      <c r="AH51" s="107"/>
      <c r="AI51" s="107"/>
      <c r="AJ51" s="107"/>
      <c r="AK51" s="107"/>
      <c r="AL51" s="75"/>
      <c r="AM51" s="75"/>
      <c r="AN51" s="75"/>
      <c r="AO51" s="75"/>
      <c r="AP51" s="75"/>
      <c r="AQ51" s="75"/>
      <c r="AR51" s="75"/>
      <c r="AS51" s="75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</row>
    <row r="52" spans="1:152" s="7" customFormat="1" ht="12.75">
      <c r="A52" s="14"/>
      <c r="B52" s="188" t="s">
        <v>33</v>
      </c>
      <c r="C52" s="123"/>
      <c r="D52" s="213">
        <v>1.24</v>
      </c>
      <c r="E52" s="121"/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122"/>
      <c r="AE52" s="107"/>
      <c r="AF52" s="107"/>
      <c r="AG52" s="107"/>
      <c r="AH52" s="107"/>
      <c r="AI52" s="107"/>
      <c r="AJ52" s="107"/>
      <c r="AK52" s="107"/>
      <c r="AL52" s="75"/>
      <c r="AM52" s="75"/>
      <c r="AN52" s="75"/>
      <c r="AO52" s="75"/>
      <c r="AP52" s="75"/>
      <c r="AQ52" s="75"/>
      <c r="AR52" s="75"/>
      <c r="AS52" s="75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</row>
    <row r="53" spans="1:152" s="7" customFormat="1" ht="12.75">
      <c r="A53" s="14"/>
      <c r="B53" s="188" t="s">
        <v>34</v>
      </c>
      <c r="C53" s="123"/>
      <c r="D53" s="213">
        <v>1.24</v>
      </c>
      <c r="E53" s="121"/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122"/>
      <c r="AE53" s="107"/>
      <c r="AF53" s="107"/>
      <c r="AG53" s="107"/>
      <c r="AH53" s="107"/>
      <c r="AI53" s="107"/>
      <c r="AJ53" s="107"/>
      <c r="AK53" s="107"/>
      <c r="AL53" s="75"/>
      <c r="AM53" s="75"/>
      <c r="AN53" s="75"/>
      <c r="AO53" s="75"/>
      <c r="AP53" s="75"/>
      <c r="AQ53" s="75"/>
      <c r="AR53" s="75"/>
      <c r="AS53" s="75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</row>
    <row r="54" spans="1:152" s="7" customFormat="1" ht="12.75">
      <c r="A54" s="14"/>
      <c r="B54" s="191" t="s">
        <v>28</v>
      </c>
      <c r="C54" s="123"/>
      <c r="D54" s="213">
        <v>1.24</v>
      </c>
      <c r="E54" s="121"/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122"/>
      <c r="AE54" s="107"/>
      <c r="AF54" s="107"/>
      <c r="AG54" s="107"/>
      <c r="AH54" s="107"/>
      <c r="AI54" s="107"/>
      <c r="AJ54" s="107"/>
      <c r="AK54" s="107"/>
      <c r="AL54" s="75"/>
      <c r="AM54" s="75"/>
      <c r="AN54" s="75"/>
      <c r="AO54" s="75"/>
      <c r="AP54" s="75"/>
      <c r="AQ54" s="75"/>
      <c r="AR54" s="75"/>
      <c r="AS54" s="75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</row>
    <row r="55" spans="1:152" s="7" customFormat="1" ht="12.75">
      <c r="A55" s="14"/>
      <c r="B55" s="190" t="s">
        <v>29</v>
      </c>
      <c r="C55" s="123"/>
      <c r="D55" s="213">
        <v>1.24</v>
      </c>
      <c r="E55" s="121"/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122"/>
      <c r="AE55" s="107"/>
      <c r="AF55" s="107"/>
      <c r="AG55" s="107"/>
      <c r="AH55" s="107"/>
      <c r="AI55" s="107"/>
      <c r="AJ55" s="107"/>
      <c r="AK55" s="107"/>
      <c r="AL55" s="75"/>
      <c r="AM55" s="75"/>
      <c r="AN55" s="75"/>
      <c r="AO55" s="75"/>
      <c r="AP55" s="75"/>
      <c r="AQ55" s="75"/>
      <c r="AR55" s="75"/>
      <c r="AS55" s="75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</row>
    <row r="56" spans="1:152" s="7" customFormat="1" ht="12.75">
      <c r="A56" s="14"/>
      <c r="B56" s="190" t="s">
        <v>30</v>
      </c>
      <c r="C56" s="123"/>
      <c r="D56" s="213">
        <v>1.24</v>
      </c>
      <c r="E56" s="121"/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122"/>
      <c r="AE56" s="107"/>
      <c r="AF56" s="107"/>
      <c r="AG56" s="107"/>
      <c r="AH56" s="107"/>
      <c r="AI56" s="107"/>
      <c r="AJ56" s="107"/>
      <c r="AK56" s="107"/>
      <c r="AL56" s="75"/>
      <c r="AM56" s="75"/>
      <c r="AN56" s="75"/>
      <c r="AO56" s="75"/>
      <c r="AP56" s="75"/>
      <c r="AQ56" s="75"/>
      <c r="AR56" s="75"/>
      <c r="AS56" s="75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</row>
    <row r="57" spans="1:152" s="7" customFormat="1" ht="12.75">
      <c r="A57" s="14"/>
      <c r="B57" s="189"/>
      <c r="C57" s="123">
        <v>0</v>
      </c>
      <c r="D57" s="213">
        <v>1.24</v>
      </c>
      <c r="E57" s="121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122"/>
      <c r="AE57" s="107"/>
      <c r="AF57" s="107"/>
      <c r="AG57" s="107"/>
      <c r="AH57" s="107"/>
      <c r="AI57" s="107"/>
      <c r="AJ57" s="107"/>
      <c r="AK57" s="107"/>
      <c r="AL57" s="75"/>
      <c r="AM57" s="75"/>
      <c r="AN57" s="75"/>
      <c r="AO57" s="75"/>
      <c r="AP57" s="75"/>
      <c r="AQ57" s="75"/>
      <c r="AR57" s="75"/>
      <c r="AS57" s="75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</row>
    <row r="58" spans="1:152" s="7" customFormat="1" ht="12.75">
      <c r="A58" s="14"/>
      <c r="B58" s="189"/>
      <c r="C58" s="123"/>
      <c r="D58" s="213">
        <v>1.24</v>
      </c>
      <c r="E58" s="121"/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122"/>
      <c r="AE58" s="107"/>
      <c r="AF58" s="107"/>
      <c r="AG58" s="107"/>
      <c r="AH58" s="107"/>
      <c r="AI58" s="107"/>
      <c r="AJ58" s="107"/>
      <c r="AK58" s="107"/>
      <c r="AL58" s="75"/>
      <c r="AM58" s="75"/>
      <c r="AN58" s="75"/>
      <c r="AO58" s="75"/>
      <c r="AP58" s="75"/>
      <c r="AQ58" s="75"/>
      <c r="AR58" s="75"/>
      <c r="AS58" s="75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</row>
    <row r="59" spans="1:152" s="7" customFormat="1" ht="12.75">
      <c r="A59" s="14"/>
      <c r="B59" s="189"/>
      <c r="C59" s="123"/>
      <c r="D59" s="213">
        <v>1.24</v>
      </c>
      <c r="E59" s="121"/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122"/>
      <c r="AE59" s="107"/>
      <c r="AF59" s="107"/>
      <c r="AG59" s="107"/>
      <c r="AH59" s="107"/>
      <c r="AI59" s="107"/>
      <c r="AJ59" s="107"/>
      <c r="AK59" s="107"/>
      <c r="AL59" s="75"/>
      <c r="AM59" s="75"/>
      <c r="AN59" s="75"/>
      <c r="AO59" s="75"/>
      <c r="AP59" s="75"/>
      <c r="AQ59" s="75"/>
      <c r="AR59" s="75"/>
      <c r="AS59" s="75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</row>
    <row r="60" spans="1:152" s="7" customFormat="1" ht="12.75">
      <c r="A60" s="14"/>
      <c r="B60" s="189"/>
      <c r="C60" s="123"/>
      <c r="D60" s="213">
        <v>1.24</v>
      </c>
      <c r="E60" s="121"/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122"/>
      <c r="AE60" s="107"/>
      <c r="AF60" s="107"/>
      <c r="AG60" s="107"/>
      <c r="AH60" s="107"/>
      <c r="AI60" s="107"/>
      <c r="AJ60" s="107"/>
      <c r="AK60" s="107"/>
      <c r="AL60" s="75"/>
      <c r="AM60" s="75"/>
      <c r="AN60" s="75"/>
      <c r="AO60" s="75"/>
      <c r="AP60" s="75"/>
      <c r="AQ60" s="75"/>
      <c r="AR60" s="75"/>
      <c r="AS60" s="75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</row>
    <row r="61" spans="1:152" s="7" customFormat="1" ht="12.75">
      <c r="A61" s="14"/>
      <c r="B61" s="189"/>
      <c r="C61" s="123"/>
      <c r="D61" s="213">
        <v>1.24</v>
      </c>
      <c r="E61" s="121"/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122"/>
      <c r="AE61" s="107"/>
      <c r="AF61" s="107"/>
      <c r="AG61" s="107"/>
      <c r="AH61" s="107"/>
      <c r="AI61" s="107"/>
      <c r="AJ61" s="107"/>
      <c r="AK61" s="107"/>
      <c r="AL61" s="75"/>
      <c r="AM61" s="75"/>
      <c r="AN61" s="75"/>
      <c r="AO61" s="75"/>
      <c r="AP61" s="75"/>
      <c r="AQ61" s="75"/>
      <c r="AR61" s="75"/>
      <c r="AS61" s="75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</row>
    <row r="62" spans="1:152" s="7" customFormat="1" ht="12.75">
      <c r="A62" s="14"/>
      <c r="B62" s="189"/>
      <c r="C62" s="123"/>
      <c r="D62" s="213">
        <v>1.24</v>
      </c>
      <c r="E62" s="121"/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122"/>
      <c r="AE62" s="107"/>
      <c r="AF62" s="107"/>
      <c r="AG62" s="107"/>
      <c r="AH62" s="107"/>
      <c r="AI62" s="107"/>
      <c r="AJ62" s="107"/>
      <c r="AK62" s="107"/>
      <c r="AL62" s="75"/>
      <c r="AM62" s="75"/>
      <c r="AN62" s="75"/>
      <c r="AO62" s="75"/>
      <c r="AP62" s="75"/>
      <c r="AQ62" s="75"/>
      <c r="AR62" s="75"/>
      <c r="AS62" s="75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1:152" s="7" customFormat="1" ht="12.75">
      <c r="A63" s="6"/>
      <c r="B63" s="190"/>
      <c r="C63" s="108">
        <v>0</v>
      </c>
      <c r="D63" s="213">
        <v>1.24</v>
      </c>
      <c r="E63" s="109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110"/>
      <c r="AE63" s="107"/>
      <c r="AF63" s="107"/>
      <c r="AG63" s="107"/>
      <c r="AH63" s="107"/>
      <c r="AI63" s="107"/>
      <c r="AJ63" s="107"/>
      <c r="AK63" s="107"/>
      <c r="AL63" s="75"/>
      <c r="AM63" s="75"/>
      <c r="AN63" s="75"/>
      <c r="AO63" s="75"/>
      <c r="AP63" s="75"/>
      <c r="AQ63" s="75"/>
      <c r="AR63" s="75"/>
      <c r="AS63" s="7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</row>
    <row r="64" spans="1:152" s="7" customFormat="1" ht="12.75">
      <c r="A64" s="6"/>
      <c r="B64" s="189"/>
      <c r="C64" s="108"/>
      <c r="D64" s="213">
        <v>1.24</v>
      </c>
      <c r="E64" s="109"/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110"/>
      <c r="AE64" s="107"/>
      <c r="AF64" s="107"/>
      <c r="AG64" s="107"/>
      <c r="AH64" s="107"/>
      <c r="AI64" s="107"/>
      <c r="AJ64" s="107"/>
      <c r="AK64" s="107"/>
      <c r="AL64" s="75"/>
      <c r="AM64" s="75"/>
      <c r="AN64" s="75"/>
      <c r="AO64" s="75"/>
      <c r="AP64" s="75"/>
      <c r="AQ64" s="75"/>
      <c r="AR64" s="75"/>
      <c r="AS64" s="75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</row>
    <row r="65" spans="1:152" s="7" customFormat="1" ht="12.75">
      <c r="A65" s="6"/>
      <c r="B65" s="189"/>
      <c r="C65" s="108"/>
      <c r="D65" s="213">
        <v>1.24</v>
      </c>
      <c r="E65" s="109"/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110"/>
      <c r="AE65" s="107"/>
      <c r="AF65" s="107"/>
      <c r="AG65" s="107"/>
      <c r="AH65" s="107"/>
      <c r="AI65" s="107"/>
      <c r="AJ65" s="107"/>
      <c r="AK65" s="107"/>
      <c r="AL65" s="75"/>
      <c r="AM65" s="75"/>
      <c r="AN65" s="75"/>
      <c r="AO65" s="75"/>
      <c r="AP65" s="75"/>
      <c r="AQ65" s="75"/>
      <c r="AR65" s="75"/>
      <c r="AS65" s="75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</row>
    <row r="66" spans="1:152" s="7" customFormat="1" ht="12.75" customHeight="1">
      <c r="A66" s="6"/>
      <c r="B66" s="215"/>
      <c r="C66" s="108"/>
      <c r="D66" s="213">
        <v>1.24</v>
      </c>
      <c r="E66" s="109"/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110"/>
      <c r="AE66" s="107"/>
      <c r="AF66" s="107"/>
      <c r="AG66" s="107"/>
      <c r="AH66" s="107"/>
      <c r="AI66" s="107"/>
      <c r="AJ66" s="107"/>
      <c r="AK66" s="107"/>
      <c r="AL66" s="75"/>
      <c r="AM66" s="75"/>
      <c r="AN66" s="75"/>
      <c r="AO66" s="75"/>
      <c r="AP66" s="75"/>
      <c r="AQ66" s="75"/>
      <c r="AR66" s="75"/>
      <c r="AS66" s="75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</row>
    <row r="67" spans="1:152" s="7" customFormat="1" ht="12.75">
      <c r="A67" s="6"/>
      <c r="B67" s="215"/>
      <c r="C67" s="108"/>
      <c r="D67" s="213">
        <v>1.24</v>
      </c>
      <c r="E67" s="109"/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110"/>
      <c r="AE67" s="107"/>
      <c r="AF67" s="107"/>
      <c r="AG67" s="107"/>
      <c r="AH67" s="107"/>
      <c r="AI67" s="107"/>
      <c r="AJ67" s="107"/>
      <c r="AK67" s="107"/>
      <c r="AL67" s="75"/>
      <c r="AM67" s="75"/>
      <c r="AN67" s="75"/>
      <c r="AO67" s="75"/>
      <c r="AP67" s="75"/>
      <c r="AQ67" s="75"/>
      <c r="AR67" s="75"/>
      <c r="AS67" s="75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</row>
    <row r="68" spans="1:152" s="7" customFormat="1" ht="12.75">
      <c r="A68" s="6"/>
      <c r="B68" s="215"/>
      <c r="C68" s="108"/>
      <c r="D68" s="213">
        <v>1.24</v>
      </c>
      <c r="E68" s="109"/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110"/>
      <c r="AE68" s="107"/>
      <c r="AF68" s="107"/>
      <c r="AG68" s="107"/>
      <c r="AH68" s="107"/>
      <c r="AI68" s="107"/>
      <c r="AJ68" s="107"/>
      <c r="AK68" s="107"/>
      <c r="AL68" s="75"/>
      <c r="AM68" s="75"/>
      <c r="AN68" s="75"/>
      <c r="AO68" s="75"/>
      <c r="AP68" s="75"/>
      <c r="AQ68" s="75"/>
      <c r="AR68" s="75"/>
      <c r="AS68" s="75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</row>
    <row r="69" spans="1:152" s="7" customFormat="1" ht="12.75">
      <c r="A69" s="6"/>
      <c r="B69" s="190"/>
      <c r="C69" s="108"/>
      <c r="D69" s="213">
        <v>1.24</v>
      </c>
      <c r="E69" s="109"/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110"/>
      <c r="AE69" s="107"/>
      <c r="AF69" s="107"/>
      <c r="AG69" s="107"/>
      <c r="AH69" s="107"/>
      <c r="AI69" s="107"/>
      <c r="AJ69" s="107"/>
      <c r="AK69" s="107"/>
      <c r="AL69" s="75"/>
      <c r="AM69" s="75"/>
      <c r="AN69" s="75"/>
      <c r="AO69" s="75"/>
      <c r="AP69" s="75"/>
      <c r="AQ69" s="75"/>
      <c r="AR69" s="75"/>
      <c r="AS69" s="75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</row>
    <row r="70" spans="1:152" s="7" customFormat="1" ht="13.5" thickBot="1">
      <c r="A70" s="6"/>
      <c r="B70" s="192"/>
      <c r="C70" s="108"/>
      <c r="D70" s="213">
        <v>1.24</v>
      </c>
      <c r="E70" s="109"/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110"/>
      <c r="AE70" s="107"/>
      <c r="AF70" s="107"/>
      <c r="AG70" s="107"/>
      <c r="AH70" s="107"/>
      <c r="AI70" s="107"/>
      <c r="AJ70" s="107"/>
      <c r="AK70" s="107"/>
      <c r="AL70" s="75"/>
      <c r="AM70" s="75"/>
      <c r="AN70" s="75"/>
      <c r="AO70" s="75"/>
      <c r="AP70" s="75"/>
      <c r="AQ70" s="75"/>
      <c r="AR70" s="75"/>
      <c r="AS70" s="75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</row>
    <row r="71" spans="1:152" s="7" customFormat="1" ht="13.5" thickBot="1">
      <c r="A71" s="70"/>
      <c r="B71" s="166" t="s">
        <v>1</v>
      </c>
      <c r="C71" s="108"/>
      <c r="D71" s="109"/>
      <c r="E71" s="109"/>
      <c r="F71" s="177">
        <f>SUM(F51:F70)</f>
        <v>0</v>
      </c>
      <c r="G71" s="177">
        <f aca="true" t="shared" si="8" ref="G71:AC71">SUM(G51:G70)</f>
        <v>0</v>
      </c>
      <c r="H71" s="177">
        <f t="shared" si="8"/>
        <v>0</v>
      </c>
      <c r="I71" s="177">
        <f t="shared" si="8"/>
        <v>0</v>
      </c>
      <c r="J71" s="177">
        <f t="shared" si="8"/>
        <v>0</v>
      </c>
      <c r="K71" s="177">
        <f t="shared" si="8"/>
        <v>0</v>
      </c>
      <c r="L71" s="177">
        <f t="shared" si="8"/>
        <v>0</v>
      </c>
      <c r="M71" s="177">
        <f t="shared" si="8"/>
        <v>0</v>
      </c>
      <c r="N71" s="177">
        <f t="shared" si="8"/>
        <v>0</v>
      </c>
      <c r="O71" s="177">
        <f t="shared" si="8"/>
        <v>0</v>
      </c>
      <c r="P71" s="177">
        <f t="shared" si="8"/>
        <v>0</v>
      </c>
      <c r="Q71" s="177">
        <f t="shared" si="8"/>
        <v>0</v>
      </c>
      <c r="R71" s="177">
        <f t="shared" si="8"/>
        <v>0</v>
      </c>
      <c r="S71" s="177">
        <f t="shared" si="8"/>
        <v>0</v>
      </c>
      <c r="T71" s="177">
        <f t="shared" si="8"/>
        <v>0</v>
      </c>
      <c r="U71" s="177">
        <f t="shared" si="8"/>
        <v>0</v>
      </c>
      <c r="V71" s="177">
        <f t="shared" si="8"/>
        <v>0</v>
      </c>
      <c r="W71" s="177">
        <f t="shared" si="8"/>
        <v>0</v>
      </c>
      <c r="X71" s="177">
        <f t="shared" si="8"/>
        <v>0</v>
      </c>
      <c r="Y71" s="177">
        <f t="shared" si="8"/>
        <v>0</v>
      </c>
      <c r="Z71" s="177">
        <f t="shared" si="8"/>
        <v>0</v>
      </c>
      <c r="AA71" s="177">
        <f t="shared" si="8"/>
        <v>0</v>
      </c>
      <c r="AB71" s="177">
        <f t="shared" si="8"/>
        <v>0</v>
      </c>
      <c r="AC71" s="212">
        <f t="shared" si="8"/>
        <v>0</v>
      </c>
      <c r="AD71" s="110"/>
      <c r="AE71" s="107"/>
      <c r="AF71" s="107"/>
      <c r="AG71" s="107"/>
      <c r="AH71" s="107"/>
      <c r="AI71" s="107"/>
      <c r="AJ71" s="107"/>
      <c r="AK71" s="107"/>
      <c r="AL71" s="75"/>
      <c r="AM71" s="75"/>
      <c r="AN71" s="75"/>
      <c r="AO71" s="75"/>
      <c r="AP71" s="75"/>
      <c r="AQ71" s="75"/>
      <c r="AR71" s="75"/>
      <c r="AS71" s="75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</row>
    <row r="72" spans="1:152" s="7" customFormat="1" ht="13.5" thickBot="1">
      <c r="A72" s="70"/>
      <c r="B72" s="166" t="s">
        <v>65</v>
      </c>
      <c r="C72" s="108"/>
      <c r="D72" s="109"/>
      <c r="E72" s="109"/>
      <c r="F72" s="207">
        <f>(F51/D51)+(F52/D52)+(F53/D53)+(F54/D54)+(F55/D55)+(F56/D56)+(F57/D57)+(F58/D58)+(F59/D59)+(F60/D60)+(F61/D61)+(F62/D62)+(F63/D63)+(F64/D64)+(F65/D65)+(F66/D66)+(F67/D67)+(F68/D68)+(F69/D69)+(F70/D70)</f>
        <v>0</v>
      </c>
      <c r="G72" s="207">
        <f>(G51/D51)+(G52/D52)+(G53/D53)+(G54/D54)+(G55/D55)+(G56/D56)+(G57/D57)+(G58/D58)+(G59/D59)+(G60/D60)+(G61/D61)+(G62/D62)+(G63/D63)+(G64/D64)+(G65/D65)+(G66/D66)+(G67/D67)+(G68/D68)+(G69/D69)+(G70/D70)</f>
        <v>0</v>
      </c>
      <c r="H72" s="207">
        <f>(H51/D51)+(H52/D52)+(H53/D53)+(H54/D54)+(H55/D55)+(H56/D56)+(H57/D57)+(H58/D58)+(H59/D59)+(H60/D60)+(H61/D61)+(H62/D62)+(H63/D63)+(H64/D64)+(H65/D65)+(H66/D66)+(H67/D67)+(H68/D68)+(H69/D69)+(H70/D70)</f>
        <v>0</v>
      </c>
      <c r="I72" s="207">
        <f>(I51/D51)+(I52/D52)+(I53/D53)+(I54/D54)+(I55/D55)+(I56/D56)+(I57/D57)+(I58/D58)+(I59/D59)+(I60/D60)+(I61/D61)+(I62/D62)+(I63/D63)+(I64/D64)+(I65/D65)+(I66/D66)+(I67/D67)+(I68/D68)+(I69/D69)+(I70/D70)</f>
        <v>0</v>
      </c>
      <c r="J72" s="207">
        <f>(J51/D51)+(J52/D52)+(J53/D53)+(J54/D54)+(J55/D55)+(J56/D56)+(J57/D57)+(J58/D58)+(J59/D59)+(J60/D60)+(J61/D61)+(J62/D62)+(J63/D63)+(J64/D64)+(J65/D65)+(J66/D66)+(J67/D67)+(J68/D68)+(J69/D69)+(J70/D70)</f>
        <v>0</v>
      </c>
      <c r="K72" s="207">
        <f>(K51/D51)+(K52/D52)+(K53/D53)+(K54/D54)+(K55/D55)+(K56/D56)+(K57/D57)+(K58/D58)+(K59/D59)+(K60/D60)+(K61/D61)+(K62/D62)+(K63/D63)+(K64/D64)+(K65/D65)+(K66/D66)+(K67/D67)+(K68/D68)+(K69/D69)+(K70/D70)</f>
        <v>0</v>
      </c>
      <c r="L72" s="207">
        <f>(L51/D51)+(L52/D52)+(L53/D53)+(L54/D54)+(L55/D55)+(L56/D56)+(L57/D57)+(L58/D58)+(L59/D59)+(L60/D60)+(L61/D61)+(L62/D62)+(L63/D63)+(L64/D64)+(L65/D65)+(L66/D66)+(L67/D67)+(L68/D68)+(L69/D69)+(L70/D70)</f>
        <v>0</v>
      </c>
      <c r="M72" s="207">
        <f>(M51/D51)+(M52/D52)+(M53/D53)+(M54/D54)+(M55/D55)+(M56/D56)+(M57/D57)+(M58/D58)+(M59/D59)+(M60/D60)+(M61/D61)+(M62/D62)+(M63/D63)+(M64/D64)+(M65/D65)+(M66/D66)+(M67/D67)+(M68/D68)+(M69/D69)+(M70/D70)</f>
        <v>0</v>
      </c>
      <c r="N72" s="207">
        <f>(N51/D51)+(N52/D52)+(N53/D53)+(N54/D54)+(N55/D55)+(N56/D56)+(N57/D57)+(N58/D58)+(N59/D59)+(N60/D60)+(N61/D61)+(N62/D62)+(N63/D63)+(N64/D64)+(N65/D65)+(N66/D66)+(N67/D67)+(N68/D68)+(N69/D69)+(N70/D70)</f>
        <v>0</v>
      </c>
      <c r="O72" s="207">
        <f>(O51/D51)+(O52/D52)+(O53/D53)+(O54/D54)+(O55/D55)+(O56/D56)+(O57/D57)+(O58/D58)+(O59/D59)+(O60/D60)+(O61/D61)+(O62/D62)+(O63/D63)+(O64/D64)+(O65/D65)+(O66/D66)+(O67/D67)+(O68/D68)+(O69/D69)+(O70/D70)</f>
        <v>0</v>
      </c>
      <c r="P72" s="207">
        <f>(P51/D51)+(P52/D52)+(P53/D53)+(P54/D54)+(P55/D55)+(P56/D56)+(P57/D57)+(P58/D58)+(P59/D59)+(P60/D60)+(P61/D61)+(P62/D62)+(P63/D63)+(P64/D64)+(P65/D65)+(P66/D66)+(P67/D67)+(P68/D68)+(P69/D69)+(P70/D70)</f>
        <v>0</v>
      </c>
      <c r="Q72" s="207">
        <f>(Q51/D51)+(Q52/D52)+(Q53/D53)+(Q54/D54)+(Q55/D55)+(Q56/D56)+(Q57/D57)+(Q58/D58)+(Q59/D59)+(Q60/D60)+(Q61/D61)+(Q62/D62)+(Q63/D63)+(Q64/D64)+(Q65/D65)+(Q66/D66)+(Q67/D67)+(Q68/D68)+(Q69/D69)+(Q70/D70)</f>
        <v>0</v>
      </c>
      <c r="R72" s="207">
        <f>(R51/D51)+(R52/D52)+(R53/D53)+(R54/D54)+(R55/D55)+(R56/D56)+(R57/D57)+(R58/D58)+(R59/D59)+(R60/D60)+(R61/D61)+(R62/D62)+(R63/D63)+(R64/D64)+(R65/D65)+(R66/D66)+(R67/D67)+(R68/D68)+(R69/D69)+(R70/D70)</f>
        <v>0</v>
      </c>
      <c r="S72" s="207">
        <f>(S51/D51)+(S52/D52)+(S53/D53)+(S54/D54)+(S55/D55)+(S56/D56)+(S57/D57)+(S58/D58)+(S59/D59)+(S60/D60)+(S61/D61)+(S62/D62)+(S63/D63)+(S64/D64)+(S65/D65)+(S66/D66)+(S67/D67)+(S68/D68)+(S69/D69)+(S70/D70)</f>
        <v>0</v>
      </c>
      <c r="T72" s="207">
        <f>(T51/D51)+(T52/D52)+(T53/D53)+(T54/D54)+(T55/D55)+(T56/D56)+(T57/D57)+(T58/D58)+(T59/D59)+(T60/D60)+(T61/D61)+(T62/D62)+(T63/D63)+(T64/D64)+(T65/D65)+(T66/D66)+(T67/D67)+(T68/D68)+(T69/D69)+(T70/D70)</f>
        <v>0</v>
      </c>
      <c r="U72" s="207">
        <f>(U51/D51)+(U52/D52)+(U53/D53)+(U54/D54)+(U55/D55)+(U56/D56)+(U57/D57)+(U58/D58)+(U59/D59)+(U60/D60)+(U61/D61)+(U62/D62)+(U63/D63)+(U64/D64)+(U65/D65)+(U66/D66)+(U67/D67)+(U68/D68)+(U69/D69)+(U70/D70)</f>
        <v>0</v>
      </c>
      <c r="V72" s="207">
        <f>(V51/D51)+(V52/D52)+(V53/D53)+(V54/D54)+(V55/D55)+(V56/D56)+(V57/D57)+(V58/D58)+(V59/D59)+(V60/D60)+(V61/D61)+(V62/D62)+(V63/D63)+(V64/D64)+(V65/D65)+(V66/D66)+(V67/D67)+(V68/D68)+(V69/D69)+(V70/D70)</f>
        <v>0</v>
      </c>
      <c r="W72" s="207">
        <f>(W51/D51)+(W52/D52)+(W53/D53)+(W54/D54)+(W55/D55)+(W56/D56)+(W57/D57)+(W58/D58)+(W59/D59)+(W60/D60)+(W61/D61)+(W62/D62)+(W63/D63)+(W64/D64)+(W65/D65)+(W66/D66)+(W67/D67)+(W68/D68)+(W69/D69)+(W70/D70)</f>
        <v>0</v>
      </c>
      <c r="X72" s="207">
        <f>(X51/D51)+(X52/D52)+(X53/D53)+(X54/D54)+(X55/D55)+(X56/D56)+(X57/D57)+(X58/D58)+(X59/D59)+(X60/D60)+(X61/D61)+(X62/D62)+(X63/D63)+(X64/D64)+(X65/D65)+(X66/D66)+(X67/D67)+(X68/D68)+(X69/D69)+(X70/D70)</f>
        <v>0</v>
      </c>
      <c r="Y72" s="207">
        <f>(Y51/D51)+(Y52/D52)+(Y53/D53)+(Y54/D54)+(Y55/D55)+(Y56/D56)+(Y57/D57)+(Y58/D58)+(Y59/D59)+(Y60/D60)+(Y61/D61)+(Y62/D62)+(Y63/D63)+(Y64/D64)+(Y65/D65)+(Y66/D66)+(Y67/D67)+(Y68/D68)+(Y69/D69)+(Y70/D70)</f>
        <v>0</v>
      </c>
      <c r="Z72" s="207">
        <f>(Z51/D51)+(Z52/D52)+(Z53/D53)+(Z54/D54)+(Z55/D55)+(Z56/D56)+(Z57/D57)+(Z58/D58)+(Z59/D59)+(Z60/D60)+(Z61/D61)+(Z62/D62)+(Z63/D63)+(Z64/D64)+(Z65/D65)+(Z66/D66)+(Z67/D67)+(Z68/D68)+(Z69/D69)+(Z70/D70)</f>
        <v>0</v>
      </c>
      <c r="AA72" s="207">
        <f>(AA51/D51)+(AA52/D52)+(AA53/D53)+(AA54/D54)+(AA55/D55)+(AA56/D56)+(AA57/D57)+(AA58/D58)+(AA59/D59)+(AA60/D60)+(AA61/D61)+(AA62/D62)+(AA63/D63)+(AA64/D64)+(AA65/D65)+(AA66/D66)+(AA67/D67)+(AA68/D68)+(AA69/D69)+(AA70/D70)</f>
        <v>0</v>
      </c>
      <c r="AB72" s="207">
        <f>(AB51/D51)+(AB52/D52)+(AB53/D53)+(AB54/D54)+(AB55/D55)+(AB56/D56)+(AB57/D57)+(AB58/D58)+(AB59/D59)+(AB60/D60)+(AB61/D61)+(AB62/D62)+(AB63/D63)+(AB64/D64)+(AB65/D65)+(AB66/D66)+(AB67/D67)+(AB68/D68)+(AB69/D69)+(AB70/D70)</f>
        <v>0</v>
      </c>
      <c r="AC72" s="207">
        <f>(AC51/D51)+(AC52/D52)+(AC53/D53)+(AC54/D54)+(AC55/D55)+(AC56/D56)+(AC57/D57)+(AC58/D58)+(AC59/D59)+(AC60/D60)+(AC61/D61)+(AC62/D62)+(AC63/D63)+(AC64/D64)+(AC65/D65)+(AC66/D66)+(AC67/D67)+(AC68/D68)+(AC69/D69)+(AC70/D70)</f>
        <v>0</v>
      </c>
      <c r="AD72" s="110"/>
      <c r="AE72" s="107"/>
      <c r="AF72" s="107"/>
      <c r="AG72" s="107"/>
      <c r="AH72" s="107"/>
      <c r="AI72" s="107"/>
      <c r="AJ72" s="107"/>
      <c r="AK72" s="107"/>
      <c r="AL72" s="75"/>
      <c r="AM72" s="75"/>
      <c r="AN72" s="75"/>
      <c r="AO72" s="75"/>
      <c r="AP72" s="75"/>
      <c r="AQ72" s="75"/>
      <c r="AR72" s="75"/>
      <c r="AS72" s="75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</row>
    <row r="73" spans="1:152" s="7" customFormat="1" ht="12.75">
      <c r="A73" s="6"/>
      <c r="B73" s="176" t="s">
        <v>2</v>
      </c>
      <c r="C73" s="108"/>
      <c r="D73" s="109"/>
      <c r="E73" s="109"/>
      <c r="F73" s="211">
        <f>F71-F72</f>
        <v>0</v>
      </c>
      <c r="G73" s="211">
        <f aca="true" t="shared" si="9" ref="G73:AC73">G71-G72</f>
        <v>0</v>
      </c>
      <c r="H73" s="211">
        <f t="shared" si="9"/>
        <v>0</v>
      </c>
      <c r="I73" s="211">
        <f t="shared" si="9"/>
        <v>0</v>
      </c>
      <c r="J73" s="211">
        <f t="shared" si="9"/>
        <v>0</v>
      </c>
      <c r="K73" s="211">
        <f t="shared" si="9"/>
        <v>0</v>
      </c>
      <c r="L73" s="211">
        <f t="shared" si="9"/>
        <v>0</v>
      </c>
      <c r="M73" s="211">
        <f t="shared" si="9"/>
        <v>0</v>
      </c>
      <c r="N73" s="211">
        <f t="shared" si="9"/>
        <v>0</v>
      </c>
      <c r="O73" s="211">
        <f t="shared" si="9"/>
        <v>0</v>
      </c>
      <c r="P73" s="211">
        <f t="shared" si="9"/>
        <v>0</v>
      </c>
      <c r="Q73" s="211">
        <f t="shared" si="9"/>
        <v>0</v>
      </c>
      <c r="R73" s="211">
        <f t="shared" si="9"/>
        <v>0</v>
      </c>
      <c r="S73" s="211">
        <f t="shared" si="9"/>
        <v>0</v>
      </c>
      <c r="T73" s="211">
        <f t="shared" si="9"/>
        <v>0</v>
      </c>
      <c r="U73" s="211">
        <f t="shared" si="9"/>
        <v>0</v>
      </c>
      <c r="V73" s="211">
        <f t="shared" si="9"/>
        <v>0</v>
      </c>
      <c r="W73" s="211">
        <f t="shared" si="9"/>
        <v>0</v>
      </c>
      <c r="X73" s="211">
        <f t="shared" si="9"/>
        <v>0</v>
      </c>
      <c r="Y73" s="211">
        <f t="shared" si="9"/>
        <v>0</v>
      </c>
      <c r="Z73" s="211">
        <f t="shared" si="9"/>
        <v>0</v>
      </c>
      <c r="AA73" s="211">
        <f t="shared" si="9"/>
        <v>0</v>
      </c>
      <c r="AB73" s="211">
        <f t="shared" si="9"/>
        <v>0</v>
      </c>
      <c r="AC73" s="211">
        <f t="shared" si="9"/>
        <v>0</v>
      </c>
      <c r="AD73" s="110"/>
      <c r="AE73" s="107"/>
      <c r="AF73" s="107"/>
      <c r="AG73" s="107"/>
      <c r="AH73" s="107"/>
      <c r="AI73" s="107"/>
      <c r="AJ73" s="107"/>
      <c r="AK73" s="107"/>
      <c r="AL73" s="75"/>
      <c r="AM73" s="75"/>
      <c r="AN73" s="75"/>
      <c r="AO73" s="75"/>
      <c r="AP73" s="75"/>
      <c r="AQ73" s="75"/>
      <c r="AR73" s="75"/>
      <c r="AS73" s="75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</row>
    <row r="74" spans="1:45" s="22" customFormat="1" ht="31.5" customHeight="1">
      <c r="A74" s="23"/>
      <c r="B74" s="130" t="s">
        <v>3</v>
      </c>
      <c r="C74" s="121"/>
      <c r="D74" s="121"/>
      <c r="E74" s="128"/>
      <c r="F74" s="132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07"/>
      <c r="AF74" s="107"/>
      <c r="AG74" s="107"/>
      <c r="AH74" s="107"/>
      <c r="AI74" s="107"/>
      <c r="AJ74" s="107"/>
      <c r="AK74" s="107"/>
      <c r="AL74" s="75"/>
      <c r="AM74" s="75"/>
      <c r="AN74" s="75"/>
      <c r="AO74" s="75"/>
      <c r="AP74" s="75"/>
      <c r="AQ74" s="75"/>
      <c r="AR74" s="75"/>
      <c r="AS74" s="75"/>
    </row>
    <row r="75" spans="1:152" s="7" customFormat="1" ht="15.75" customHeight="1">
      <c r="A75" s="30"/>
      <c r="B75" s="179" t="s">
        <v>31</v>
      </c>
      <c r="C75" s="123"/>
      <c r="D75" s="121"/>
      <c r="E75" s="128"/>
      <c r="F75" s="173">
        <f>F25</f>
        <v>0</v>
      </c>
      <c r="G75" s="173">
        <f aca="true" t="shared" si="10" ref="G75:AC75">G25</f>
        <v>0</v>
      </c>
      <c r="H75" s="173">
        <f t="shared" si="10"/>
        <v>0</v>
      </c>
      <c r="I75" s="173">
        <f t="shared" si="10"/>
        <v>0</v>
      </c>
      <c r="J75" s="173">
        <f t="shared" si="10"/>
        <v>0</v>
      </c>
      <c r="K75" s="173">
        <f t="shared" si="10"/>
        <v>0</v>
      </c>
      <c r="L75" s="173">
        <f t="shared" si="10"/>
        <v>0</v>
      </c>
      <c r="M75" s="173">
        <f t="shared" si="10"/>
        <v>0</v>
      </c>
      <c r="N75" s="173">
        <f t="shared" si="10"/>
        <v>0</v>
      </c>
      <c r="O75" s="173">
        <f t="shared" si="10"/>
        <v>0</v>
      </c>
      <c r="P75" s="173">
        <f t="shared" si="10"/>
        <v>0</v>
      </c>
      <c r="Q75" s="173">
        <f t="shared" si="10"/>
        <v>0</v>
      </c>
      <c r="R75" s="173">
        <f t="shared" si="10"/>
        <v>0</v>
      </c>
      <c r="S75" s="173">
        <f t="shared" si="10"/>
        <v>0</v>
      </c>
      <c r="T75" s="173">
        <f t="shared" si="10"/>
        <v>0</v>
      </c>
      <c r="U75" s="173">
        <f t="shared" si="10"/>
        <v>0</v>
      </c>
      <c r="V75" s="173">
        <f t="shared" si="10"/>
        <v>0</v>
      </c>
      <c r="W75" s="173">
        <f t="shared" si="10"/>
        <v>0</v>
      </c>
      <c r="X75" s="173">
        <f t="shared" si="10"/>
        <v>0</v>
      </c>
      <c r="Y75" s="173">
        <f t="shared" si="10"/>
        <v>0</v>
      </c>
      <c r="Z75" s="173">
        <f t="shared" si="10"/>
        <v>0</v>
      </c>
      <c r="AA75" s="173">
        <f t="shared" si="10"/>
        <v>0</v>
      </c>
      <c r="AB75" s="173">
        <f t="shared" si="10"/>
        <v>0</v>
      </c>
      <c r="AC75" s="173">
        <f t="shared" si="10"/>
        <v>0</v>
      </c>
      <c r="AD75" s="129"/>
      <c r="AE75" s="107"/>
      <c r="AF75" s="107"/>
      <c r="AG75" s="107"/>
      <c r="AH75" s="107"/>
      <c r="AI75" s="107"/>
      <c r="AJ75" s="107"/>
      <c r="AK75" s="107"/>
      <c r="AL75" s="75"/>
      <c r="AM75" s="75"/>
      <c r="AN75" s="75"/>
      <c r="AO75" s="75"/>
      <c r="AP75" s="75"/>
      <c r="AQ75" s="75"/>
      <c r="AR75" s="75"/>
      <c r="AS75" s="75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</row>
    <row r="76" spans="1:152" s="7" customFormat="1" ht="15.75" customHeight="1">
      <c r="A76" s="14"/>
      <c r="B76" s="180" t="s">
        <v>51</v>
      </c>
      <c r="C76" s="123"/>
      <c r="D76" s="121"/>
      <c r="E76" s="128"/>
      <c r="F76" s="173">
        <f>F40+F73</f>
        <v>0</v>
      </c>
      <c r="G76" s="173">
        <f aca="true" t="shared" si="11" ref="G76:AB76">G40+G73</f>
        <v>0</v>
      </c>
      <c r="H76" s="173">
        <f t="shared" si="11"/>
        <v>0</v>
      </c>
      <c r="I76" s="173">
        <f t="shared" si="11"/>
        <v>0</v>
      </c>
      <c r="J76" s="173">
        <f t="shared" si="11"/>
        <v>0</v>
      </c>
      <c r="K76" s="173">
        <f t="shared" si="11"/>
        <v>0</v>
      </c>
      <c r="L76" s="173">
        <f t="shared" si="11"/>
        <v>0</v>
      </c>
      <c r="M76" s="173">
        <f t="shared" si="11"/>
        <v>0</v>
      </c>
      <c r="N76" s="173">
        <f t="shared" si="11"/>
        <v>0</v>
      </c>
      <c r="O76" s="173">
        <f t="shared" si="11"/>
        <v>0</v>
      </c>
      <c r="P76" s="173">
        <f t="shared" si="11"/>
        <v>0</v>
      </c>
      <c r="Q76" s="173">
        <f t="shared" si="11"/>
        <v>0</v>
      </c>
      <c r="R76" s="173">
        <f t="shared" si="11"/>
        <v>0</v>
      </c>
      <c r="S76" s="173">
        <f t="shared" si="11"/>
        <v>0</v>
      </c>
      <c r="T76" s="173">
        <f t="shared" si="11"/>
        <v>0</v>
      </c>
      <c r="U76" s="173">
        <f t="shared" si="11"/>
        <v>0</v>
      </c>
      <c r="V76" s="173">
        <f t="shared" si="11"/>
        <v>0</v>
      </c>
      <c r="W76" s="173">
        <f t="shared" si="11"/>
        <v>0</v>
      </c>
      <c r="X76" s="173">
        <f>X40+X73</f>
        <v>0</v>
      </c>
      <c r="Y76" s="173">
        <f t="shared" si="11"/>
        <v>0</v>
      </c>
      <c r="Z76" s="173">
        <f t="shared" si="11"/>
        <v>0</v>
      </c>
      <c r="AA76" s="173">
        <f t="shared" si="11"/>
        <v>0</v>
      </c>
      <c r="AB76" s="173">
        <f t="shared" si="11"/>
        <v>0</v>
      </c>
      <c r="AC76" s="173">
        <f>AC40+AC73</f>
        <v>0</v>
      </c>
      <c r="AD76" s="129"/>
      <c r="AE76" s="107"/>
      <c r="AF76" s="107"/>
      <c r="AG76" s="107"/>
      <c r="AH76" s="107"/>
      <c r="AI76" s="107"/>
      <c r="AJ76" s="107"/>
      <c r="AK76" s="107"/>
      <c r="AL76" s="75"/>
      <c r="AM76" s="75"/>
      <c r="AN76" s="75"/>
      <c r="AO76" s="75"/>
      <c r="AP76" s="75"/>
      <c r="AQ76" s="75"/>
      <c r="AR76" s="75"/>
      <c r="AS76" s="75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</row>
    <row r="77" spans="1:152" s="7" customFormat="1" ht="15" customHeight="1">
      <c r="A77" s="15"/>
      <c r="B77" s="181" t="s">
        <v>3</v>
      </c>
      <c r="C77" s="123"/>
      <c r="D77" s="121"/>
      <c r="E77" s="121"/>
      <c r="F77" s="173">
        <v>0</v>
      </c>
      <c r="G77" s="173">
        <f>E23-E50+F79</f>
        <v>0</v>
      </c>
      <c r="H77" s="173">
        <f>F75-F76</f>
        <v>0</v>
      </c>
      <c r="I77" s="173">
        <f aca="true" t="shared" si="12" ref="I77:AC77">G75-G76</f>
        <v>0</v>
      </c>
      <c r="J77" s="173">
        <f t="shared" si="12"/>
        <v>0</v>
      </c>
      <c r="K77" s="173">
        <f t="shared" si="12"/>
        <v>0</v>
      </c>
      <c r="L77" s="173">
        <f t="shared" si="12"/>
        <v>0</v>
      </c>
      <c r="M77" s="173">
        <f t="shared" si="12"/>
        <v>0</v>
      </c>
      <c r="N77" s="173">
        <f t="shared" si="12"/>
        <v>0</v>
      </c>
      <c r="O77" s="173">
        <f t="shared" si="12"/>
        <v>0</v>
      </c>
      <c r="P77" s="173">
        <f t="shared" si="12"/>
        <v>0</v>
      </c>
      <c r="Q77" s="173">
        <f t="shared" si="12"/>
        <v>0</v>
      </c>
      <c r="R77" s="173">
        <f t="shared" si="12"/>
        <v>0</v>
      </c>
      <c r="S77" s="173">
        <f t="shared" si="12"/>
        <v>0</v>
      </c>
      <c r="T77" s="173">
        <f t="shared" si="12"/>
        <v>0</v>
      </c>
      <c r="U77" s="173">
        <f t="shared" si="12"/>
        <v>0</v>
      </c>
      <c r="V77" s="173">
        <f t="shared" si="12"/>
        <v>0</v>
      </c>
      <c r="W77" s="173">
        <f t="shared" si="12"/>
        <v>0</v>
      </c>
      <c r="X77" s="173">
        <f t="shared" si="12"/>
        <v>0</v>
      </c>
      <c r="Y77" s="173">
        <f t="shared" si="12"/>
        <v>0</v>
      </c>
      <c r="Z77" s="173">
        <f t="shared" si="12"/>
        <v>0</v>
      </c>
      <c r="AA77" s="173">
        <f t="shared" si="12"/>
        <v>0</v>
      </c>
      <c r="AB77" s="173">
        <f t="shared" si="12"/>
        <v>0</v>
      </c>
      <c r="AC77" s="173">
        <f t="shared" si="12"/>
        <v>0</v>
      </c>
      <c r="AD77" s="122"/>
      <c r="AE77" s="107"/>
      <c r="AF77" s="107"/>
      <c r="AG77" s="107"/>
      <c r="AH77" s="107"/>
      <c r="AI77" s="107"/>
      <c r="AJ77" s="107"/>
      <c r="AK77" s="107"/>
      <c r="AL77" s="75"/>
      <c r="AM77" s="75"/>
      <c r="AN77" s="75"/>
      <c r="AO77" s="75"/>
      <c r="AP77" s="75"/>
      <c r="AQ77" s="75"/>
      <c r="AR77" s="75"/>
      <c r="AS77" s="75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</row>
    <row r="78" spans="1:152" s="7" customFormat="1" ht="12.75">
      <c r="A78" s="14"/>
      <c r="B78" s="182" t="s">
        <v>4</v>
      </c>
      <c r="C78" s="123">
        <v>0</v>
      </c>
      <c r="D78" s="121"/>
      <c r="E78" s="121"/>
      <c r="F78" s="173">
        <f aca="true" t="shared" si="13" ref="F78:AC78">IF(F77&gt;0,F77,0)</f>
        <v>0</v>
      </c>
      <c r="G78" s="173">
        <f t="shared" si="13"/>
        <v>0</v>
      </c>
      <c r="H78" s="173">
        <f t="shared" si="13"/>
        <v>0</v>
      </c>
      <c r="I78" s="173">
        <f>IF(I77&gt;0,I77,0)</f>
        <v>0</v>
      </c>
      <c r="J78" s="173">
        <f t="shared" si="13"/>
        <v>0</v>
      </c>
      <c r="K78" s="173">
        <f t="shared" si="13"/>
        <v>0</v>
      </c>
      <c r="L78" s="173">
        <f t="shared" si="13"/>
        <v>0</v>
      </c>
      <c r="M78" s="173">
        <f t="shared" si="13"/>
        <v>0</v>
      </c>
      <c r="N78" s="173">
        <f t="shared" si="13"/>
        <v>0</v>
      </c>
      <c r="O78" s="173">
        <f t="shared" si="13"/>
        <v>0</v>
      </c>
      <c r="P78" s="173">
        <f t="shared" si="13"/>
        <v>0</v>
      </c>
      <c r="Q78" s="173">
        <f t="shared" si="13"/>
        <v>0</v>
      </c>
      <c r="R78" s="173">
        <f t="shared" si="13"/>
        <v>0</v>
      </c>
      <c r="S78" s="173">
        <f t="shared" si="13"/>
        <v>0</v>
      </c>
      <c r="T78" s="173">
        <f t="shared" si="13"/>
        <v>0</v>
      </c>
      <c r="U78" s="173">
        <f t="shared" si="13"/>
        <v>0</v>
      </c>
      <c r="V78" s="173">
        <f t="shared" si="13"/>
        <v>0</v>
      </c>
      <c r="W78" s="173">
        <f t="shared" si="13"/>
        <v>0</v>
      </c>
      <c r="X78" s="173">
        <f t="shared" si="13"/>
        <v>0</v>
      </c>
      <c r="Y78" s="173">
        <f t="shared" si="13"/>
        <v>0</v>
      </c>
      <c r="Z78" s="173">
        <f t="shared" si="13"/>
        <v>0</v>
      </c>
      <c r="AA78" s="173">
        <f t="shared" si="13"/>
        <v>0</v>
      </c>
      <c r="AB78" s="173">
        <f t="shared" si="13"/>
        <v>0</v>
      </c>
      <c r="AC78" s="173">
        <f t="shared" si="13"/>
        <v>0</v>
      </c>
      <c r="AD78" s="122"/>
      <c r="AE78" s="107"/>
      <c r="AF78" s="107"/>
      <c r="AG78" s="107"/>
      <c r="AH78" s="107"/>
      <c r="AI78" s="107"/>
      <c r="AJ78" s="107"/>
      <c r="AK78" s="107"/>
      <c r="AL78" s="75"/>
      <c r="AM78" s="75"/>
      <c r="AN78" s="75"/>
      <c r="AO78" s="75"/>
      <c r="AP78" s="75"/>
      <c r="AQ78" s="75"/>
      <c r="AR78" s="75"/>
      <c r="AS78" s="75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</row>
    <row r="79" spans="1:152" s="7" customFormat="1" ht="12.75">
      <c r="A79" s="14"/>
      <c r="B79" s="182" t="s">
        <v>52</v>
      </c>
      <c r="C79" s="133"/>
      <c r="D79" s="134"/>
      <c r="E79" s="121"/>
      <c r="F79" s="173">
        <f aca="true" t="shared" si="14" ref="F79:AC79">IF(F77&lt;0,F77,0)</f>
        <v>0</v>
      </c>
      <c r="G79" s="173">
        <f t="shared" si="14"/>
        <v>0</v>
      </c>
      <c r="H79" s="173">
        <f>IF(H77&lt;0,H77,0)</f>
        <v>0</v>
      </c>
      <c r="I79" s="173">
        <f t="shared" si="14"/>
        <v>0</v>
      </c>
      <c r="J79" s="173">
        <f t="shared" si="14"/>
        <v>0</v>
      </c>
      <c r="K79" s="173">
        <f t="shared" si="14"/>
        <v>0</v>
      </c>
      <c r="L79" s="173">
        <f t="shared" si="14"/>
        <v>0</v>
      </c>
      <c r="M79" s="173">
        <f t="shared" si="14"/>
        <v>0</v>
      </c>
      <c r="N79" s="173">
        <f t="shared" si="14"/>
        <v>0</v>
      </c>
      <c r="O79" s="173">
        <f t="shared" si="14"/>
        <v>0</v>
      </c>
      <c r="P79" s="173">
        <f t="shared" si="14"/>
        <v>0</v>
      </c>
      <c r="Q79" s="173">
        <f t="shared" si="14"/>
        <v>0</v>
      </c>
      <c r="R79" s="173">
        <f t="shared" si="14"/>
        <v>0</v>
      </c>
      <c r="S79" s="173">
        <f t="shared" si="14"/>
        <v>0</v>
      </c>
      <c r="T79" s="173">
        <f t="shared" si="14"/>
        <v>0</v>
      </c>
      <c r="U79" s="173">
        <f t="shared" si="14"/>
        <v>0</v>
      </c>
      <c r="V79" s="173">
        <f t="shared" si="14"/>
        <v>0</v>
      </c>
      <c r="W79" s="173">
        <f t="shared" si="14"/>
        <v>0</v>
      </c>
      <c r="X79" s="173">
        <f t="shared" si="14"/>
        <v>0</v>
      </c>
      <c r="Y79" s="173">
        <f t="shared" si="14"/>
        <v>0</v>
      </c>
      <c r="Z79" s="173">
        <f t="shared" si="14"/>
        <v>0</v>
      </c>
      <c r="AA79" s="173">
        <f t="shared" si="14"/>
        <v>0</v>
      </c>
      <c r="AB79" s="173">
        <f t="shared" si="14"/>
        <v>0</v>
      </c>
      <c r="AC79" s="173">
        <f t="shared" si="14"/>
        <v>0</v>
      </c>
      <c r="AD79" s="122"/>
      <c r="AE79" s="107"/>
      <c r="AF79" s="107"/>
      <c r="AG79" s="107"/>
      <c r="AH79" s="107"/>
      <c r="AI79" s="107"/>
      <c r="AJ79" s="107"/>
      <c r="AK79" s="107"/>
      <c r="AL79" s="75"/>
      <c r="AM79" s="75"/>
      <c r="AN79" s="75"/>
      <c r="AO79" s="75"/>
      <c r="AP79" s="75"/>
      <c r="AQ79" s="75"/>
      <c r="AR79" s="75"/>
      <c r="AS79" s="75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</row>
    <row r="80" spans="1:152" s="7" customFormat="1" ht="12.75">
      <c r="A80" s="14"/>
      <c r="B80" s="182"/>
      <c r="C80" s="133"/>
      <c r="D80" s="134"/>
      <c r="E80" s="121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22"/>
      <c r="AE80" s="107"/>
      <c r="AF80" s="107"/>
      <c r="AG80" s="107"/>
      <c r="AH80" s="107"/>
      <c r="AI80" s="107"/>
      <c r="AJ80" s="107"/>
      <c r="AK80" s="107"/>
      <c r="AL80" s="75"/>
      <c r="AM80" s="75"/>
      <c r="AN80" s="75"/>
      <c r="AO80" s="75"/>
      <c r="AP80" s="75"/>
      <c r="AQ80" s="75"/>
      <c r="AR80" s="75"/>
      <c r="AS80" s="75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</row>
    <row r="81" spans="1:152" s="7" customFormat="1" ht="12.75">
      <c r="A81" s="14"/>
      <c r="B81" s="182"/>
      <c r="C81" s="133"/>
      <c r="D81" s="134"/>
      <c r="E81" s="121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22"/>
      <c r="AE81" s="107"/>
      <c r="AF81" s="107"/>
      <c r="AG81" s="107"/>
      <c r="AH81" s="107"/>
      <c r="AI81" s="107"/>
      <c r="AJ81" s="107"/>
      <c r="AK81" s="107"/>
      <c r="AL81" s="75"/>
      <c r="AM81" s="75"/>
      <c r="AN81" s="75"/>
      <c r="AO81" s="75"/>
      <c r="AP81" s="75"/>
      <c r="AQ81" s="75"/>
      <c r="AR81" s="75"/>
      <c r="AS81" s="75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</row>
    <row r="82" spans="1:152" s="7" customFormat="1" ht="12.75">
      <c r="A82" s="14"/>
      <c r="B82" s="182" t="s">
        <v>11</v>
      </c>
      <c r="C82" s="133"/>
      <c r="D82" s="134"/>
      <c r="E82" s="121"/>
      <c r="F82" s="85">
        <v>0</v>
      </c>
      <c r="G82" s="85">
        <v>0</v>
      </c>
      <c r="H82" s="173">
        <f>H78</f>
        <v>0</v>
      </c>
      <c r="I82" s="173">
        <f aca="true" t="shared" si="15" ref="I82:AC82">I78</f>
        <v>0</v>
      </c>
      <c r="J82" s="173">
        <f t="shared" si="15"/>
        <v>0</v>
      </c>
      <c r="K82" s="173">
        <f t="shared" si="15"/>
        <v>0</v>
      </c>
      <c r="L82" s="173">
        <f t="shared" si="15"/>
        <v>0</v>
      </c>
      <c r="M82" s="173">
        <f t="shared" si="15"/>
        <v>0</v>
      </c>
      <c r="N82" s="173">
        <f t="shared" si="15"/>
        <v>0</v>
      </c>
      <c r="O82" s="173">
        <f t="shared" si="15"/>
        <v>0</v>
      </c>
      <c r="P82" s="173">
        <f t="shared" si="15"/>
        <v>0</v>
      </c>
      <c r="Q82" s="173">
        <f t="shared" si="15"/>
        <v>0</v>
      </c>
      <c r="R82" s="173">
        <f t="shared" si="15"/>
        <v>0</v>
      </c>
      <c r="S82" s="173">
        <f t="shared" si="15"/>
        <v>0</v>
      </c>
      <c r="T82" s="173">
        <f t="shared" si="15"/>
        <v>0</v>
      </c>
      <c r="U82" s="173">
        <f t="shared" si="15"/>
        <v>0</v>
      </c>
      <c r="V82" s="173">
        <f t="shared" si="15"/>
        <v>0</v>
      </c>
      <c r="W82" s="173">
        <f t="shared" si="15"/>
        <v>0</v>
      </c>
      <c r="X82" s="173">
        <f t="shared" si="15"/>
        <v>0</v>
      </c>
      <c r="Y82" s="173">
        <f t="shared" si="15"/>
        <v>0</v>
      </c>
      <c r="Z82" s="173">
        <f t="shared" si="15"/>
        <v>0</v>
      </c>
      <c r="AA82" s="173">
        <f t="shared" si="15"/>
        <v>0</v>
      </c>
      <c r="AB82" s="173">
        <f t="shared" si="15"/>
        <v>0</v>
      </c>
      <c r="AC82" s="173">
        <f t="shared" si="15"/>
        <v>0</v>
      </c>
      <c r="AD82" s="122"/>
      <c r="AE82" s="107"/>
      <c r="AF82" s="107"/>
      <c r="AG82" s="107"/>
      <c r="AH82" s="107"/>
      <c r="AI82" s="107"/>
      <c r="AJ82" s="107"/>
      <c r="AK82" s="107"/>
      <c r="AL82" s="75"/>
      <c r="AM82" s="75"/>
      <c r="AN82" s="75"/>
      <c r="AO82" s="75"/>
      <c r="AP82" s="75"/>
      <c r="AQ82" s="75"/>
      <c r="AR82" s="75"/>
      <c r="AS82" s="75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</row>
    <row r="83" spans="1:152" s="7" customFormat="1" ht="12.75">
      <c r="A83" s="14"/>
      <c r="B83" s="182" t="s">
        <v>12</v>
      </c>
      <c r="C83" s="133"/>
      <c r="D83" s="134"/>
      <c r="E83" s="121"/>
      <c r="F83" s="85">
        <v>0</v>
      </c>
      <c r="G83" s="85">
        <v>0</v>
      </c>
      <c r="H83" s="173">
        <f>H79</f>
        <v>0</v>
      </c>
      <c r="I83" s="173">
        <f aca="true" t="shared" si="16" ref="I83:AC83">I79</f>
        <v>0</v>
      </c>
      <c r="J83" s="173">
        <f t="shared" si="16"/>
        <v>0</v>
      </c>
      <c r="K83" s="173">
        <f t="shared" si="16"/>
        <v>0</v>
      </c>
      <c r="L83" s="173">
        <f t="shared" si="16"/>
        <v>0</v>
      </c>
      <c r="M83" s="173">
        <f>M79</f>
        <v>0</v>
      </c>
      <c r="N83" s="173">
        <f t="shared" si="16"/>
        <v>0</v>
      </c>
      <c r="O83" s="173">
        <f t="shared" si="16"/>
        <v>0</v>
      </c>
      <c r="P83" s="173">
        <f t="shared" si="16"/>
        <v>0</v>
      </c>
      <c r="Q83" s="173">
        <f t="shared" si="16"/>
        <v>0</v>
      </c>
      <c r="R83" s="173">
        <f t="shared" si="16"/>
        <v>0</v>
      </c>
      <c r="S83" s="173">
        <f t="shared" si="16"/>
        <v>0</v>
      </c>
      <c r="T83" s="173">
        <f t="shared" si="16"/>
        <v>0</v>
      </c>
      <c r="U83" s="173">
        <f t="shared" si="16"/>
        <v>0</v>
      </c>
      <c r="V83" s="173">
        <f t="shared" si="16"/>
        <v>0</v>
      </c>
      <c r="W83" s="173">
        <f t="shared" si="16"/>
        <v>0</v>
      </c>
      <c r="X83" s="173">
        <f t="shared" si="16"/>
        <v>0</v>
      </c>
      <c r="Y83" s="173">
        <f t="shared" si="16"/>
        <v>0</v>
      </c>
      <c r="Z83" s="173">
        <f t="shared" si="16"/>
        <v>0</v>
      </c>
      <c r="AA83" s="173">
        <f t="shared" si="16"/>
        <v>0</v>
      </c>
      <c r="AB83" s="173">
        <f t="shared" si="16"/>
        <v>0</v>
      </c>
      <c r="AC83" s="173">
        <f t="shared" si="16"/>
        <v>0</v>
      </c>
      <c r="AD83" s="122"/>
      <c r="AE83" s="107"/>
      <c r="AF83" s="107"/>
      <c r="AG83" s="107"/>
      <c r="AH83" s="107"/>
      <c r="AI83" s="107"/>
      <c r="AJ83" s="107"/>
      <c r="AK83" s="107"/>
      <c r="AL83" s="75"/>
      <c r="AM83" s="75"/>
      <c r="AN83" s="75"/>
      <c r="AO83" s="75"/>
      <c r="AP83" s="75"/>
      <c r="AQ83" s="75"/>
      <c r="AR83" s="75"/>
      <c r="AS83" s="75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</row>
    <row r="84" spans="1:45" s="22" customFormat="1" ht="20.25" customHeight="1">
      <c r="A84" s="23"/>
      <c r="B84" s="135"/>
      <c r="C84" s="134"/>
      <c r="D84" s="134"/>
      <c r="E84" s="128">
        <v>0</v>
      </c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07"/>
      <c r="AF84" s="107"/>
      <c r="AG84" s="107"/>
      <c r="AH84" s="107"/>
      <c r="AI84" s="107"/>
      <c r="AJ84" s="107"/>
      <c r="AK84" s="107"/>
      <c r="AL84" s="75"/>
      <c r="AM84" s="75"/>
      <c r="AN84" s="75"/>
      <c r="AO84" s="75"/>
      <c r="AP84" s="75"/>
      <c r="AQ84" s="75"/>
      <c r="AR84" s="75"/>
      <c r="AS84" s="75"/>
    </row>
    <row r="85" spans="1:152" s="9" customFormat="1" ht="24.75" customHeight="1">
      <c r="A85" s="8"/>
      <c r="B85" s="182" t="s">
        <v>5</v>
      </c>
      <c r="C85" s="124">
        <f>C29+C37+C38+C50+C57+C63+C82</f>
        <v>0</v>
      </c>
      <c r="D85" s="112"/>
      <c r="E85" s="112">
        <f>E38+E50+E74+E82</f>
        <v>0</v>
      </c>
      <c r="F85" s="174">
        <f>F38+F49+F71+F82+F83</f>
        <v>0</v>
      </c>
      <c r="G85" s="174">
        <f aca="true" t="shared" si="17" ref="G85:AC85">G38+G49+G71+G82+G83</f>
        <v>0</v>
      </c>
      <c r="H85" s="174">
        <f t="shared" si="17"/>
        <v>0</v>
      </c>
      <c r="I85" s="174">
        <f t="shared" si="17"/>
        <v>0</v>
      </c>
      <c r="J85" s="174">
        <f t="shared" si="17"/>
        <v>0</v>
      </c>
      <c r="K85" s="174">
        <f t="shared" si="17"/>
        <v>0</v>
      </c>
      <c r="L85" s="174">
        <f t="shared" si="17"/>
        <v>0</v>
      </c>
      <c r="M85" s="174">
        <f t="shared" si="17"/>
        <v>0</v>
      </c>
      <c r="N85" s="174">
        <f t="shared" si="17"/>
        <v>0</v>
      </c>
      <c r="O85" s="174">
        <f t="shared" si="17"/>
        <v>0</v>
      </c>
      <c r="P85" s="174">
        <f t="shared" si="17"/>
        <v>0</v>
      </c>
      <c r="Q85" s="174">
        <f t="shared" si="17"/>
        <v>0</v>
      </c>
      <c r="R85" s="174">
        <f t="shared" si="17"/>
        <v>0</v>
      </c>
      <c r="S85" s="174">
        <f t="shared" si="17"/>
        <v>0</v>
      </c>
      <c r="T85" s="174">
        <f t="shared" si="17"/>
        <v>0</v>
      </c>
      <c r="U85" s="174">
        <f t="shared" si="17"/>
        <v>0</v>
      </c>
      <c r="V85" s="174">
        <f t="shared" si="17"/>
        <v>0</v>
      </c>
      <c r="W85" s="174">
        <f t="shared" si="17"/>
        <v>0</v>
      </c>
      <c r="X85" s="174">
        <f t="shared" si="17"/>
        <v>0</v>
      </c>
      <c r="Y85" s="174">
        <f t="shared" si="17"/>
        <v>0</v>
      </c>
      <c r="Z85" s="174">
        <f t="shared" si="17"/>
        <v>0</v>
      </c>
      <c r="AA85" s="174">
        <f t="shared" si="17"/>
        <v>0</v>
      </c>
      <c r="AB85" s="174">
        <f t="shared" si="17"/>
        <v>0</v>
      </c>
      <c r="AC85" s="174">
        <f t="shared" si="17"/>
        <v>0</v>
      </c>
      <c r="AD85" s="113"/>
      <c r="AE85" s="114"/>
      <c r="AF85" s="114"/>
      <c r="AG85" s="114"/>
      <c r="AH85" s="114"/>
      <c r="AI85" s="114"/>
      <c r="AJ85" s="114"/>
      <c r="AK85" s="114"/>
      <c r="AL85" s="76"/>
      <c r="AM85" s="76"/>
      <c r="AN85" s="76"/>
      <c r="AO85" s="76"/>
      <c r="AP85" s="76"/>
      <c r="AQ85" s="76"/>
      <c r="AR85" s="76"/>
      <c r="AS85" s="76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</row>
    <row r="86" spans="1:45" s="22" customFormat="1" ht="12.75">
      <c r="A86" s="25"/>
      <c r="B86" s="136"/>
      <c r="C86" s="116"/>
      <c r="D86" s="116"/>
      <c r="E86" s="116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7"/>
      <c r="AF86" s="107"/>
      <c r="AG86" s="107"/>
      <c r="AH86" s="107"/>
      <c r="AI86" s="107"/>
      <c r="AJ86" s="107"/>
      <c r="AK86" s="107"/>
      <c r="AL86" s="75"/>
      <c r="AM86" s="75"/>
      <c r="AN86" s="75"/>
      <c r="AO86" s="75"/>
      <c r="AP86" s="75"/>
      <c r="AQ86" s="75"/>
      <c r="AR86" s="75"/>
      <c r="AS86" s="75"/>
    </row>
    <row r="87" spans="1:152" s="9" customFormat="1" ht="18.75" customHeight="1">
      <c r="A87" s="16"/>
      <c r="B87" s="182" t="s">
        <v>6</v>
      </c>
      <c r="C87" s="124" t="e">
        <f>C26-C85</f>
        <v>#REF!</v>
      </c>
      <c r="D87" s="112"/>
      <c r="E87" s="112">
        <f>E26-E85</f>
        <v>0</v>
      </c>
      <c r="F87" s="174">
        <f>F26-F85</f>
        <v>0</v>
      </c>
      <c r="G87" s="174">
        <f aca="true" t="shared" si="18" ref="G87:AC87">G26-G85</f>
        <v>0</v>
      </c>
      <c r="H87" s="174">
        <f t="shared" si="18"/>
        <v>0</v>
      </c>
      <c r="I87" s="174">
        <f t="shared" si="18"/>
        <v>0</v>
      </c>
      <c r="J87" s="174">
        <f t="shared" si="18"/>
        <v>0</v>
      </c>
      <c r="K87" s="174">
        <f t="shared" si="18"/>
        <v>0</v>
      </c>
      <c r="L87" s="174">
        <f t="shared" si="18"/>
        <v>0</v>
      </c>
      <c r="M87" s="174">
        <f t="shared" si="18"/>
        <v>0</v>
      </c>
      <c r="N87" s="174">
        <f t="shared" si="18"/>
        <v>0</v>
      </c>
      <c r="O87" s="174">
        <f t="shared" si="18"/>
        <v>0</v>
      </c>
      <c r="P87" s="174">
        <f t="shared" si="18"/>
        <v>0</v>
      </c>
      <c r="Q87" s="174">
        <f t="shared" si="18"/>
        <v>0</v>
      </c>
      <c r="R87" s="174">
        <f t="shared" si="18"/>
        <v>0</v>
      </c>
      <c r="S87" s="174">
        <f t="shared" si="18"/>
        <v>0</v>
      </c>
      <c r="T87" s="174">
        <f t="shared" si="18"/>
        <v>0</v>
      </c>
      <c r="U87" s="174">
        <f t="shared" si="18"/>
        <v>0</v>
      </c>
      <c r="V87" s="174">
        <f t="shared" si="18"/>
        <v>0</v>
      </c>
      <c r="W87" s="174">
        <f t="shared" si="18"/>
        <v>0</v>
      </c>
      <c r="X87" s="174">
        <f t="shared" si="18"/>
        <v>0</v>
      </c>
      <c r="Y87" s="174">
        <f t="shared" si="18"/>
        <v>0</v>
      </c>
      <c r="Z87" s="174">
        <f t="shared" si="18"/>
        <v>0</v>
      </c>
      <c r="AA87" s="174">
        <f t="shared" si="18"/>
        <v>0</v>
      </c>
      <c r="AB87" s="174">
        <f t="shared" si="18"/>
        <v>0</v>
      </c>
      <c r="AC87" s="174">
        <f t="shared" si="18"/>
        <v>0</v>
      </c>
      <c r="AD87" s="113"/>
      <c r="AE87" s="114"/>
      <c r="AF87" s="114"/>
      <c r="AG87" s="114"/>
      <c r="AH87" s="114"/>
      <c r="AI87" s="114"/>
      <c r="AJ87" s="114"/>
      <c r="AK87" s="114"/>
      <c r="AL87" s="76"/>
      <c r="AM87" s="76"/>
      <c r="AN87" s="76"/>
      <c r="AO87" s="76"/>
      <c r="AP87" s="76"/>
      <c r="AQ87" s="76"/>
      <c r="AR87" s="76"/>
      <c r="AS87" s="76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</row>
    <row r="88" spans="1:45" s="27" customFormat="1" ht="16.5" customHeight="1">
      <c r="A88" s="26"/>
      <c r="B88" s="137"/>
      <c r="C88" s="102"/>
      <c r="D88" s="102"/>
      <c r="E88" s="102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14"/>
      <c r="AF88" s="114"/>
      <c r="AG88" s="114"/>
      <c r="AH88" s="114"/>
      <c r="AI88" s="114"/>
      <c r="AJ88" s="114"/>
      <c r="AK88" s="114"/>
      <c r="AL88" s="76"/>
      <c r="AM88" s="76"/>
      <c r="AN88" s="76"/>
      <c r="AO88" s="76"/>
      <c r="AP88" s="76"/>
      <c r="AQ88" s="76"/>
      <c r="AR88" s="76"/>
      <c r="AS88" s="76"/>
    </row>
    <row r="89" spans="1:152" s="9" customFormat="1" ht="27.75" customHeight="1">
      <c r="A89" s="16"/>
      <c r="B89" s="187" t="s">
        <v>66</v>
      </c>
      <c r="C89" s="124"/>
      <c r="D89" s="112"/>
      <c r="E89" s="112">
        <f>E25-E85</f>
        <v>0</v>
      </c>
      <c r="F89" s="174">
        <f>F23-F39-F49-F72</f>
        <v>0</v>
      </c>
      <c r="G89" s="174">
        <f aca="true" t="shared" si="19" ref="G89:AC89">G23-G39-G49-G72</f>
        <v>0</v>
      </c>
      <c r="H89" s="174">
        <f t="shared" si="19"/>
        <v>0</v>
      </c>
      <c r="I89" s="174">
        <f t="shared" si="19"/>
        <v>0</v>
      </c>
      <c r="J89" s="174">
        <f t="shared" si="19"/>
        <v>0</v>
      </c>
      <c r="K89" s="174">
        <f t="shared" si="19"/>
        <v>0</v>
      </c>
      <c r="L89" s="174">
        <f t="shared" si="19"/>
        <v>0</v>
      </c>
      <c r="M89" s="174">
        <f t="shared" si="19"/>
        <v>0</v>
      </c>
      <c r="N89" s="174">
        <f t="shared" si="19"/>
        <v>0</v>
      </c>
      <c r="O89" s="174">
        <f t="shared" si="19"/>
        <v>0</v>
      </c>
      <c r="P89" s="174">
        <f t="shared" si="19"/>
        <v>0</v>
      </c>
      <c r="Q89" s="174">
        <f t="shared" si="19"/>
        <v>0</v>
      </c>
      <c r="R89" s="174">
        <f t="shared" si="19"/>
        <v>0</v>
      </c>
      <c r="S89" s="174">
        <f t="shared" si="19"/>
        <v>0</v>
      </c>
      <c r="T89" s="174">
        <f t="shared" si="19"/>
        <v>0</v>
      </c>
      <c r="U89" s="174">
        <f t="shared" si="19"/>
        <v>0</v>
      </c>
      <c r="V89" s="174">
        <f t="shared" si="19"/>
        <v>0</v>
      </c>
      <c r="W89" s="174">
        <f t="shared" si="19"/>
        <v>0</v>
      </c>
      <c r="X89" s="174">
        <f t="shared" si="19"/>
        <v>0</v>
      </c>
      <c r="Y89" s="174">
        <f t="shared" si="19"/>
        <v>0</v>
      </c>
      <c r="Z89" s="174">
        <f t="shared" si="19"/>
        <v>0</v>
      </c>
      <c r="AA89" s="174">
        <f t="shared" si="19"/>
        <v>0</v>
      </c>
      <c r="AB89" s="174">
        <f t="shared" si="19"/>
        <v>0</v>
      </c>
      <c r="AC89" s="174">
        <f t="shared" si="19"/>
        <v>0</v>
      </c>
      <c r="AD89" s="113">
        <v>0</v>
      </c>
      <c r="AE89" s="114"/>
      <c r="AF89" s="114"/>
      <c r="AG89" s="114"/>
      <c r="AH89" s="114"/>
      <c r="AI89" s="114"/>
      <c r="AJ89" s="114"/>
      <c r="AK89" s="114"/>
      <c r="AL89" s="76"/>
      <c r="AM89" s="76"/>
      <c r="AN89" s="76"/>
      <c r="AO89" s="76"/>
      <c r="AP89" s="76"/>
      <c r="AQ89" s="76"/>
      <c r="AR89" s="76"/>
      <c r="AS89" s="76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</row>
    <row r="90" spans="1:45" s="22" customFormat="1" ht="12.75">
      <c r="A90" s="25"/>
      <c r="B90" s="136"/>
      <c r="C90" s="116"/>
      <c r="D90" s="116"/>
      <c r="E90" s="116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7"/>
      <c r="AF90" s="107"/>
      <c r="AG90" s="107"/>
      <c r="AH90" s="107"/>
      <c r="AI90" s="107"/>
      <c r="AJ90" s="107"/>
      <c r="AK90" s="107"/>
      <c r="AL90" s="75"/>
      <c r="AM90" s="75"/>
      <c r="AN90" s="75"/>
      <c r="AO90" s="75"/>
      <c r="AP90" s="75"/>
      <c r="AQ90" s="75"/>
      <c r="AR90" s="75"/>
      <c r="AS90" s="75"/>
    </row>
    <row r="91" spans="1:152" s="7" customFormat="1" ht="15" customHeight="1">
      <c r="A91" s="6"/>
      <c r="B91" s="185" t="s">
        <v>7</v>
      </c>
      <c r="C91" s="139"/>
      <c r="D91" s="140"/>
      <c r="E91" s="140">
        <v>0</v>
      </c>
      <c r="F91" s="145">
        <v>0</v>
      </c>
      <c r="G91" s="165">
        <v>0</v>
      </c>
      <c r="H91" s="165">
        <v>0</v>
      </c>
      <c r="I91" s="165">
        <v>0</v>
      </c>
      <c r="J91" s="165">
        <v>0</v>
      </c>
      <c r="K91" s="165">
        <v>0</v>
      </c>
      <c r="L91" s="165">
        <v>0</v>
      </c>
      <c r="M91" s="165">
        <v>0</v>
      </c>
      <c r="N91" s="165">
        <v>0</v>
      </c>
      <c r="O91" s="165">
        <v>0</v>
      </c>
      <c r="P91" s="165">
        <v>0</v>
      </c>
      <c r="Q91" s="165">
        <v>0</v>
      </c>
      <c r="R91" s="165">
        <v>0</v>
      </c>
      <c r="S91" s="165">
        <v>0</v>
      </c>
      <c r="T91" s="165">
        <v>0</v>
      </c>
      <c r="U91" s="165">
        <v>0</v>
      </c>
      <c r="V91" s="165">
        <v>0</v>
      </c>
      <c r="W91" s="165">
        <v>0</v>
      </c>
      <c r="X91" s="165">
        <v>0</v>
      </c>
      <c r="Y91" s="165">
        <v>0</v>
      </c>
      <c r="Z91" s="165">
        <v>0</v>
      </c>
      <c r="AA91" s="165">
        <v>0</v>
      </c>
      <c r="AB91" s="165">
        <v>0</v>
      </c>
      <c r="AC91" s="165">
        <v>0</v>
      </c>
      <c r="AD91" s="141"/>
      <c r="AE91" s="107"/>
      <c r="AF91" s="107"/>
      <c r="AG91" s="107"/>
      <c r="AH91" s="107"/>
      <c r="AI91" s="107"/>
      <c r="AJ91" s="107"/>
      <c r="AK91" s="107"/>
      <c r="AL91" s="75"/>
      <c r="AM91" s="75"/>
      <c r="AN91" s="75"/>
      <c r="AO91" s="75"/>
      <c r="AP91" s="75"/>
      <c r="AQ91" s="75"/>
      <c r="AR91" s="75"/>
      <c r="AS91" s="75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</row>
    <row r="92" spans="1:152" s="7" customFormat="1" ht="12.75">
      <c r="A92" s="6"/>
      <c r="B92" s="185" t="s">
        <v>8</v>
      </c>
      <c r="C92" s="108">
        <v>0</v>
      </c>
      <c r="D92" s="109"/>
      <c r="E92" s="109">
        <v>0</v>
      </c>
      <c r="F92" s="145">
        <v>0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5">
        <v>0</v>
      </c>
      <c r="AB92" s="145">
        <v>0</v>
      </c>
      <c r="AC92" s="145">
        <v>0</v>
      </c>
      <c r="AD92" s="110"/>
      <c r="AE92" s="107"/>
      <c r="AF92" s="107"/>
      <c r="AG92" s="107"/>
      <c r="AH92" s="107"/>
      <c r="AI92" s="107"/>
      <c r="AJ92" s="107"/>
      <c r="AK92" s="107"/>
      <c r="AL92" s="75"/>
      <c r="AM92" s="75"/>
      <c r="AN92" s="75"/>
      <c r="AO92" s="75"/>
      <c r="AP92" s="75"/>
      <c r="AQ92" s="75"/>
      <c r="AR92" s="75"/>
      <c r="AS92" s="75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</row>
    <row r="93" spans="1:152" s="9" customFormat="1" ht="12.75">
      <c r="A93" s="17"/>
      <c r="B93" s="182" t="s">
        <v>35</v>
      </c>
      <c r="C93" s="124" t="e">
        <f>#REF!+#REF!+#REF!+#REF!+C91+C92</f>
        <v>#REF!</v>
      </c>
      <c r="D93" s="112"/>
      <c r="E93" s="112"/>
      <c r="F93" s="174">
        <f>SUM(F91:F92)</f>
        <v>0</v>
      </c>
      <c r="G93" s="174">
        <f aca="true" t="shared" si="20" ref="G93:AC93">SUM(G91:G92)</f>
        <v>0</v>
      </c>
      <c r="H93" s="174">
        <f t="shared" si="20"/>
        <v>0</v>
      </c>
      <c r="I93" s="174">
        <f t="shared" si="20"/>
        <v>0</v>
      </c>
      <c r="J93" s="174">
        <f t="shared" si="20"/>
        <v>0</v>
      </c>
      <c r="K93" s="174">
        <f t="shared" si="20"/>
        <v>0</v>
      </c>
      <c r="L93" s="174">
        <f t="shared" si="20"/>
        <v>0</v>
      </c>
      <c r="M93" s="174">
        <f t="shared" si="20"/>
        <v>0</v>
      </c>
      <c r="N93" s="174">
        <f t="shared" si="20"/>
        <v>0</v>
      </c>
      <c r="O93" s="174">
        <f t="shared" si="20"/>
        <v>0</v>
      </c>
      <c r="P93" s="174">
        <f t="shared" si="20"/>
        <v>0</v>
      </c>
      <c r="Q93" s="174">
        <f t="shared" si="20"/>
        <v>0</v>
      </c>
      <c r="R93" s="174">
        <f t="shared" si="20"/>
        <v>0</v>
      </c>
      <c r="S93" s="174">
        <f t="shared" si="20"/>
        <v>0</v>
      </c>
      <c r="T93" s="174">
        <f t="shared" si="20"/>
        <v>0</v>
      </c>
      <c r="U93" s="174">
        <f t="shared" si="20"/>
        <v>0</v>
      </c>
      <c r="V93" s="174">
        <f t="shared" si="20"/>
        <v>0</v>
      </c>
      <c r="W93" s="174">
        <f t="shared" si="20"/>
        <v>0</v>
      </c>
      <c r="X93" s="174">
        <f t="shared" si="20"/>
        <v>0</v>
      </c>
      <c r="Y93" s="174">
        <f t="shared" si="20"/>
        <v>0</v>
      </c>
      <c r="Z93" s="174">
        <f t="shared" si="20"/>
        <v>0</v>
      </c>
      <c r="AA93" s="174">
        <f t="shared" si="20"/>
        <v>0</v>
      </c>
      <c r="AB93" s="174">
        <f t="shared" si="20"/>
        <v>0</v>
      </c>
      <c r="AC93" s="174">
        <f t="shared" si="20"/>
        <v>0</v>
      </c>
      <c r="AD93" s="129"/>
      <c r="AE93" s="114"/>
      <c r="AF93" s="114"/>
      <c r="AG93" s="114"/>
      <c r="AH93" s="114"/>
      <c r="AI93" s="114"/>
      <c r="AJ93" s="114"/>
      <c r="AK93" s="114"/>
      <c r="AL93" s="76"/>
      <c r="AM93" s="76"/>
      <c r="AN93" s="76"/>
      <c r="AO93" s="76"/>
      <c r="AP93" s="76"/>
      <c r="AQ93" s="76"/>
      <c r="AR93" s="76"/>
      <c r="AS93" s="76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</row>
    <row r="94" spans="1:152" s="7" customFormat="1" ht="15" customHeight="1">
      <c r="A94" s="10"/>
      <c r="B94" s="186" t="s">
        <v>9</v>
      </c>
      <c r="C94" s="123">
        <f>C85-C91-C92</f>
        <v>0</v>
      </c>
      <c r="D94" s="121"/>
      <c r="E94" s="121"/>
      <c r="F94" s="173">
        <f>F85+F93</f>
        <v>0</v>
      </c>
      <c r="G94" s="173">
        <f aca="true" t="shared" si="21" ref="G94:AC94">G85+G93</f>
        <v>0</v>
      </c>
      <c r="H94" s="173">
        <f t="shared" si="21"/>
        <v>0</v>
      </c>
      <c r="I94" s="173">
        <f t="shared" si="21"/>
        <v>0</v>
      </c>
      <c r="J94" s="173">
        <f t="shared" si="21"/>
        <v>0</v>
      </c>
      <c r="K94" s="173">
        <f t="shared" si="21"/>
        <v>0</v>
      </c>
      <c r="L94" s="173">
        <f t="shared" si="21"/>
        <v>0</v>
      </c>
      <c r="M94" s="173">
        <f t="shared" si="21"/>
        <v>0</v>
      </c>
      <c r="N94" s="173">
        <f t="shared" si="21"/>
        <v>0</v>
      </c>
      <c r="O94" s="173">
        <f t="shared" si="21"/>
        <v>0</v>
      </c>
      <c r="P94" s="173">
        <f t="shared" si="21"/>
        <v>0</v>
      </c>
      <c r="Q94" s="173">
        <f t="shared" si="21"/>
        <v>0</v>
      </c>
      <c r="R94" s="173">
        <f t="shared" si="21"/>
        <v>0</v>
      </c>
      <c r="S94" s="173">
        <f t="shared" si="21"/>
        <v>0</v>
      </c>
      <c r="T94" s="173">
        <f t="shared" si="21"/>
        <v>0</v>
      </c>
      <c r="U94" s="173">
        <f t="shared" si="21"/>
        <v>0</v>
      </c>
      <c r="V94" s="173">
        <f t="shared" si="21"/>
        <v>0</v>
      </c>
      <c r="W94" s="173">
        <f t="shared" si="21"/>
        <v>0</v>
      </c>
      <c r="X94" s="173">
        <f t="shared" si="21"/>
        <v>0</v>
      </c>
      <c r="Y94" s="173">
        <f t="shared" si="21"/>
        <v>0</v>
      </c>
      <c r="Z94" s="173">
        <f t="shared" si="21"/>
        <v>0</v>
      </c>
      <c r="AA94" s="173">
        <f t="shared" si="21"/>
        <v>0</v>
      </c>
      <c r="AB94" s="173">
        <f t="shared" si="21"/>
        <v>0</v>
      </c>
      <c r="AC94" s="173">
        <f t="shared" si="21"/>
        <v>0</v>
      </c>
      <c r="AD94" s="122"/>
      <c r="AE94" s="107"/>
      <c r="AF94" s="107"/>
      <c r="AG94" s="107"/>
      <c r="AH94" s="107"/>
      <c r="AI94" s="107"/>
      <c r="AJ94" s="107"/>
      <c r="AK94" s="107"/>
      <c r="AL94" s="75"/>
      <c r="AM94" s="75"/>
      <c r="AN94" s="75"/>
      <c r="AO94" s="75"/>
      <c r="AP94" s="75"/>
      <c r="AQ94" s="75"/>
      <c r="AR94" s="75"/>
      <c r="AS94" s="75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</row>
    <row r="95" spans="1:45" s="22" customFormat="1" ht="16.5" customHeight="1" thickBot="1">
      <c r="A95" s="25"/>
      <c r="B95" s="137"/>
      <c r="C95" s="115"/>
      <c r="D95" s="115"/>
      <c r="E95" s="115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07"/>
      <c r="AF95" s="107"/>
      <c r="AG95" s="107"/>
      <c r="AH95" s="107"/>
      <c r="AI95" s="107"/>
      <c r="AJ95" s="107"/>
      <c r="AK95" s="107"/>
      <c r="AL95" s="75"/>
      <c r="AM95" s="75"/>
      <c r="AN95" s="75"/>
      <c r="AO95" s="75"/>
      <c r="AP95" s="75"/>
      <c r="AQ95" s="75"/>
      <c r="AR95" s="75"/>
      <c r="AS95" s="75"/>
    </row>
    <row r="96" spans="1:152" s="12" customFormat="1" ht="25.5" customHeight="1" thickBot="1">
      <c r="A96" s="11"/>
      <c r="B96" s="184" t="s">
        <v>10</v>
      </c>
      <c r="C96" s="117" t="e">
        <f>C87+C93</f>
        <v>#REF!</v>
      </c>
      <c r="D96" s="118"/>
      <c r="E96" s="143"/>
      <c r="F96" s="183">
        <f>F87-F93</f>
        <v>0</v>
      </c>
      <c r="G96" s="183">
        <f aca="true" t="shared" si="22" ref="G96:AC96">G87-G93</f>
        <v>0</v>
      </c>
      <c r="H96" s="183">
        <f t="shared" si="22"/>
        <v>0</v>
      </c>
      <c r="I96" s="183">
        <f t="shared" si="22"/>
        <v>0</v>
      </c>
      <c r="J96" s="183">
        <f t="shared" si="22"/>
        <v>0</v>
      </c>
      <c r="K96" s="183">
        <f t="shared" si="22"/>
        <v>0</v>
      </c>
      <c r="L96" s="183">
        <f t="shared" si="22"/>
        <v>0</v>
      </c>
      <c r="M96" s="183">
        <f t="shared" si="22"/>
        <v>0</v>
      </c>
      <c r="N96" s="183">
        <f t="shared" si="22"/>
        <v>0</v>
      </c>
      <c r="O96" s="183">
        <f t="shared" si="22"/>
        <v>0</v>
      </c>
      <c r="P96" s="183">
        <f t="shared" si="22"/>
        <v>0</v>
      </c>
      <c r="Q96" s="183">
        <f t="shared" si="22"/>
        <v>0</v>
      </c>
      <c r="R96" s="183">
        <f t="shared" si="22"/>
        <v>0</v>
      </c>
      <c r="S96" s="183">
        <f t="shared" si="22"/>
        <v>0</v>
      </c>
      <c r="T96" s="183">
        <f t="shared" si="22"/>
        <v>0</v>
      </c>
      <c r="U96" s="183">
        <f t="shared" si="22"/>
        <v>0</v>
      </c>
      <c r="V96" s="183">
        <f t="shared" si="22"/>
        <v>0</v>
      </c>
      <c r="W96" s="183">
        <f t="shared" si="22"/>
        <v>0</v>
      </c>
      <c r="X96" s="183">
        <f t="shared" si="22"/>
        <v>0</v>
      </c>
      <c r="Y96" s="183">
        <f t="shared" si="22"/>
        <v>0</v>
      </c>
      <c r="Z96" s="183">
        <f t="shared" si="22"/>
        <v>0</v>
      </c>
      <c r="AA96" s="183">
        <f t="shared" si="22"/>
        <v>0</v>
      </c>
      <c r="AB96" s="183">
        <f t="shared" si="22"/>
        <v>0</v>
      </c>
      <c r="AC96" s="183">
        <f t="shared" si="22"/>
        <v>0</v>
      </c>
      <c r="AD96" s="119"/>
      <c r="AE96" s="120"/>
      <c r="AF96" s="120"/>
      <c r="AG96" s="120"/>
      <c r="AH96" s="120"/>
      <c r="AI96" s="120"/>
      <c r="AJ96" s="120"/>
      <c r="AK96" s="120"/>
      <c r="AL96" s="77"/>
      <c r="AM96" s="77"/>
      <c r="AN96" s="77"/>
      <c r="AO96" s="77"/>
      <c r="AP96" s="77"/>
      <c r="AQ96" s="77"/>
      <c r="AR96" s="77"/>
      <c r="AS96" s="77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</row>
    <row r="97" spans="1:45" s="22" customFormat="1" ht="12.75">
      <c r="A97" s="20"/>
      <c r="B97" s="116"/>
      <c r="C97" s="116"/>
      <c r="D97" s="116"/>
      <c r="E97" s="116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7"/>
      <c r="AF97" s="107"/>
      <c r="AG97" s="107"/>
      <c r="AH97" s="107"/>
      <c r="AI97" s="107"/>
      <c r="AJ97" s="107"/>
      <c r="AK97" s="107"/>
      <c r="AL97" s="75"/>
      <c r="AM97" s="75"/>
      <c r="AN97" s="75"/>
      <c r="AO97" s="75"/>
      <c r="AP97" s="75"/>
      <c r="AQ97" s="75"/>
      <c r="AR97" s="75"/>
      <c r="AS97" s="75"/>
    </row>
    <row r="98" spans="1:45" s="22" customFormat="1" ht="12.75">
      <c r="A98" s="20"/>
      <c r="B98" s="116"/>
      <c r="C98" s="116"/>
      <c r="D98" s="116"/>
      <c r="E98" s="116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7"/>
      <c r="AF98" s="107"/>
      <c r="AG98" s="107"/>
      <c r="AH98" s="107"/>
      <c r="AI98" s="107"/>
      <c r="AJ98" s="107"/>
      <c r="AK98" s="107"/>
      <c r="AL98" s="75"/>
      <c r="AM98" s="75"/>
      <c r="AN98" s="75"/>
      <c r="AO98" s="75"/>
      <c r="AP98" s="75"/>
      <c r="AQ98" s="75"/>
      <c r="AR98" s="75"/>
      <c r="AS98" s="75"/>
    </row>
    <row r="99" spans="1:45" s="19" customFormat="1" ht="12.75">
      <c r="A99" s="4"/>
      <c r="B99" s="144"/>
      <c r="C99" s="92"/>
      <c r="D99" s="92"/>
      <c r="E99" s="92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0"/>
      <c r="AE99" s="91"/>
      <c r="AF99" s="91"/>
      <c r="AG99" s="91"/>
      <c r="AH99" s="91"/>
      <c r="AI99" s="91"/>
      <c r="AJ99" s="91"/>
      <c r="AK99" s="91"/>
      <c r="AL99" s="74"/>
      <c r="AM99" s="74"/>
      <c r="AN99" s="74"/>
      <c r="AO99" s="74"/>
      <c r="AP99" s="74"/>
      <c r="AQ99" s="74"/>
      <c r="AR99" s="74"/>
      <c r="AS99" s="74"/>
    </row>
    <row r="100" spans="1:45" s="19" customFormat="1" ht="12.75">
      <c r="A100" s="4"/>
      <c r="B100" s="144"/>
      <c r="C100" s="92"/>
      <c r="D100" s="92"/>
      <c r="E100" s="92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90"/>
      <c r="AE100" s="91"/>
      <c r="AF100" s="91"/>
      <c r="AG100" s="91"/>
      <c r="AH100" s="91"/>
      <c r="AI100" s="91"/>
      <c r="AJ100" s="91"/>
      <c r="AK100" s="91"/>
      <c r="AL100" s="74"/>
      <c r="AM100" s="74"/>
      <c r="AN100" s="74"/>
      <c r="AO100" s="74"/>
      <c r="AP100" s="74"/>
      <c r="AQ100" s="74"/>
      <c r="AR100" s="74"/>
      <c r="AS100" s="74"/>
    </row>
    <row r="101" spans="1:45" s="19" customFormat="1" ht="12.75">
      <c r="A101" s="4"/>
      <c r="B101" s="144"/>
      <c r="C101" s="92"/>
      <c r="D101" s="92"/>
      <c r="E101" s="92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0"/>
      <c r="AE101" s="91"/>
      <c r="AF101" s="91"/>
      <c r="AG101" s="91"/>
      <c r="AH101" s="91"/>
      <c r="AI101" s="91"/>
      <c r="AJ101" s="91"/>
      <c r="AK101" s="91"/>
      <c r="AL101" s="74"/>
      <c r="AM101" s="74"/>
      <c r="AN101" s="74"/>
      <c r="AO101" s="74"/>
      <c r="AP101" s="74"/>
      <c r="AQ101" s="74"/>
      <c r="AR101" s="74"/>
      <c r="AS101" s="74"/>
    </row>
    <row r="102" spans="1:45" s="19" customFormat="1" ht="12.75">
      <c r="A102" s="4"/>
      <c r="B102" s="144"/>
      <c r="C102" s="92"/>
      <c r="D102" s="92"/>
      <c r="E102" s="92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90"/>
      <c r="AE102" s="91"/>
      <c r="AF102" s="91"/>
      <c r="AG102" s="91"/>
      <c r="AH102" s="91"/>
      <c r="AI102" s="91"/>
      <c r="AJ102" s="91"/>
      <c r="AK102" s="91"/>
      <c r="AL102" s="74"/>
      <c r="AM102" s="74"/>
      <c r="AN102" s="74"/>
      <c r="AO102" s="74"/>
      <c r="AP102" s="74"/>
      <c r="AQ102" s="74"/>
      <c r="AR102" s="74"/>
      <c r="AS102" s="74"/>
    </row>
    <row r="103" spans="1:45" s="19" customFormat="1" ht="12.75">
      <c r="A103" s="4"/>
      <c r="B103" s="144"/>
      <c r="C103" s="92"/>
      <c r="D103" s="92"/>
      <c r="E103" s="92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90"/>
      <c r="AE103" s="91"/>
      <c r="AF103" s="91"/>
      <c r="AG103" s="91"/>
      <c r="AH103" s="91"/>
      <c r="AI103" s="91"/>
      <c r="AJ103" s="91"/>
      <c r="AK103" s="91"/>
      <c r="AL103" s="74"/>
      <c r="AM103" s="74"/>
      <c r="AN103" s="74"/>
      <c r="AO103" s="74"/>
      <c r="AP103" s="74"/>
      <c r="AQ103" s="74"/>
      <c r="AR103" s="74"/>
      <c r="AS103" s="74"/>
    </row>
    <row r="104" spans="1:45" s="19" customFormat="1" ht="12.75">
      <c r="A104" s="4"/>
      <c r="B104" s="144"/>
      <c r="C104" s="92"/>
      <c r="D104" s="92"/>
      <c r="E104" s="92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90"/>
      <c r="AE104" s="91"/>
      <c r="AF104" s="91"/>
      <c r="AG104" s="91"/>
      <c r="AH104" s="91"/>
      <c r="AI104" s="91"/>
      <c r="AJ104" s="91"/>
      <c r="AK104" s="91"/>
      <c r="AL104" s="74"/>
      <c r="AM104" s="74"/>
      <c r="AN104" s="74"/>
      <c r="AO104" s="74"/>
      <c r="AP104" s="74"/>
      <c r="AQ104" s="74"/>
      <c r="AR104" s="74"/>
      <c r="AS104" s="74"/>
    </row>
    <row r="105" spans="1:45" s="19" customFormat="1" ht="12.75">
      <c r="A105" s="4"/>
      <c r="B105" s="144"/>
      <c r="C105" s="92"/>
      <c r="D105" s="92"/>
      <c r="E105" s="92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90"/>
      <c r="AE105" s="91"/>
      <c r="AF105" s="91"/>
      <c r="AG105" s="91"/>
      <c r="AH105" s="91"/>
      <c r="AI105" s="91"/>
      <c r="AJ105" s="91"/>
      <c r="AK105" s="91"/>
      <c r="AL105" s="74"/>
      <c r="AM105" s="74"/>
      <c r="AN105" s="74"/>
      <c r="AO105" s="74"/>
      <c r="AP105" s="74"/>
      <c r="AQ105" s="74"/>
      <c r="AR105" s="74"/>
      <c r="AS105" s="74"/>
    </row>
    <row r="106" spans="1:45" s="19" customFormat="1" ht="12.75">
      <c r="A106" s="4"/>
      <c r="B106" s="144"/>
      <c r="C106" s="92"/>
      <c r="D106" s="92"/>
      <c r="E106" s="92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90"/>
      <c r="AE106" s="91"/>
      <c r="AF106" s="91"/>
      <c r="AG106" s="91"/>
      <c r="AH106" s="91"/>
      <c r="AI106" s="91"/>
      <c r="AJ106" s="91"/>
      <c r="AK106" s="91"/>
      <c r="AL106" s="74"/>
      <c r="AM106" s="74"/>
      <c r="AN106" s="74"/>
      <c r="AO106" s="74"/>
      <c r="AP106" s="74"/>
      <c r="AQ106" s="74"/>
      <c r="AR106" s="74"/>
      <c r="AS106" s="74"/>
    </row>
    <row r="107" spans="1:45" s="19" customFormat="1" ht="12.75">
      <c r="A107" s="4"/>
      <c r="B107" s="144"/>
      <c r="C107" s="92"/>
      <c r="D107" s="92"/>
      <c r="E107" s="92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90"/>
      <c r="AE107" s="91"/>
      <c r="AF107" s="91"/>
      <c r="AG107" s="91"/>
      <c r="AH107" s="91"/>
      <c r="AI107" s="91"/>
      <c r="AJ107" s="91"/>
      <c r="AK107" s="91"/>
      <c r="AL107" s="74"/>
      <c r="AM107" s="74"/>
      <c r="AN107" s="74"/>
      <c r="AO107" s="74"/>
      <c r="AP107" s="74"/>
      <c r="AQ107" s="74"/>
      <c r="AR107" s="74"/>
      <c r="AS107" s="74"/>
    </row>
    <row r="108" spans="1:45" s="19" customFormat="1" ht="12.75">
      <c r="A108" s="4"/>
      <c r="B108" s="144"/>
      <c r="C108" s="92"/>
      <c r="D108" s="92"/>
      <c r="E108" s="92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90"/>
      <c r="AE108" s="91"/>
      <c r="AF108" s="91"/>
      <c r="AG108" s="91"/>
      <c r="AH108" s="91"/>
      <c r="AI108" s="91"/>
      <c r="AJ108" s="91"/>
      <c r="AK108" s="91"/>
      <c r="AL108" s="74"/>
      <c r="AM108" s="74"/>
      <c r="AN108" s="74"/>
      <c r="AO108" s="74"/>
      <c r="AP108" s="74"/>
      <c r="AQ108" s="74"/>
      <c r="AR108" s="74"/>
      <c r="AS108" s="74"/>
    </row>
    <row r="109" spans="1:45" s="19" customFormat="1" ht="12.75">
      <c r="A109" s="4"/>
      <c r="B109" s="144"/>
      <c r="C109" s="92"/>
      <c r="D109" s="92"/>
      <c r="E109" s="92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90"/>
      <c r="AE109" s="91"/>
      <c r="AF109" s="91"/>
      <c r="AG109" s="91"/>
      <c r="AH109" s="91"/>
      <c r="AI109" s="91"/>
      <c r="AJ109" s="91"/>
      <c r="AK109" s="91"/>
      <c r="AL109" s="74"/>
      <c r="AM109" s="74"/>
      <c r="AN109" s="74"/>
      <c r="AO109" s="74"/>
      <c r="AP109" s="74"/>
      <c r="AQ109" s="74"/>
      <c r="AR109" s="74"/>
      <c r="AS109" s="74"/>
    </row>
    <row r="110" spans="1:45" s="19" customFormat="1" ht="12.75">
      <c r="A110" s="4"/>
      <c r="B110" s="144"/>
      <c r="C110" s="92"/>
      <c r="D110" s="92"/>
      <c r="E110" s="92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90"/>
      <c r="AE110" s="91"/>
      <c r="AF110" s="91"/>
      <c r="AG110" s="91"/>
      <c r="AH110" s="91"/>
      <c r="AI110" s="91"/>
      <c r="AJ110" s="91"/>
      <c r="AK110" s="91"/>
      <c r="AL110" s="74"/>
      <c r="AM110" s="74"/>
      <c r="AN110" s="74"/>
      <c r="AO110" s="74"/>
      <c r="AP110" s="74"/>
      <c r="AQ110" s="74"/>
      <c r="AR110" s="74"/>
      <c r="AS110" s="74"/>
    </row>
    <row r="111" spans="1:45" s="19" customFormat="1" ht="12.75">
      <c r="A111" s="4"/>
      <c r="B111" s="144"/>
      <c r="C111" s="92"/>
      <c r="D111" s="92"/>
      <c r="E111" s="92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90"/>
      <c r="AE111" s="91"/>
      <c r="AF111" s="91"/>
      <c r="AG111" s="91"/>
      <c r="AH111" s="91"/>
      <c r="AI111" s="91"/>
      <c r="AJ111" s="91"/>
      <c r="AK111" s="91"/>
      <c r="AL111" s="74"/>
      <c r="AM111" s="74"/>
      <c r="AN111" s="74"/>
      <c r="AO111" s="74"/>
      <c r="AP111" s="74"/>
      <c r="AQ111" s="74"/>
      <c r="AR111" s="74"/>
      <c r="AS111" s="74"/>
    </row>
    <row r="112" spans="1:45" s="19" customFormat="1" ht="12.75">
      <c r="A112" s="4"/>
      <c r="B112" s="144"/>
      <c r="C112" s="92"/>
      <c r="D112" s="92"/>
      <c r="E112" s="92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90"/>
      <c r="AE112" s="91"/>
      <c r="AF112" s="91"/>
      <c r="AG112" s="91"/>
      <c r="AH112" s="91"/>
      <c r="AI112" s="91"/>
      <c r="AJ112" s="91"/>
      <c r="AK112" s="91"/>
      <c r="AL112" s="74"/>
      <c r="AM112" s="74"/>
      <c r="AN112" s="74"/>
      <c r="AO112" s="74"/>
      <c r="AP112" s="74"/>
      <c r="AQ112" s="74"/>
      <c r="AR112" s="74"/>
      <c r="AS112" s="74"/>
    </row>
    <row r="113" spans="1:45" s="19" customFormat="1" ht="12.75">
      <c r="A113" s="4"/>
      <c r="B113" s="144"/>
      <c r="C113" s="92"/>
      <c r="D113" s="92"/>
      <c r="E113" s="92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90"/>
      <c r="AE113" s="91"/>
      <c r="AF113" s="91"/>
      <c r="AG113" s="91"/>
      <c r="AH113" s="91"/>
      <c r="AI113" s="91"/>
      <c r="AJ113" s="91"/>
      <c r="AK113" s="91"/>
      <c r="AL113" s="74"/>
      <c r="AM113" s="74"/>
      <c r="AN113" s="74"/>
      <c r="AO113" s="74"/>
      <c r="AP113" s="74"/>
      <c r="AQ113" s="74"/>
      <c r="AR113" s="74"/>
      <c r="AS113" s="74"/>
    </row>
    <row r="114" spans="1:45" s="19" customFormat="1" ht="12.75">
      <c r="A114" s="4"/>
      <c r="B114" s="144"/>
      <c r="C114" s="92"/>
      <c r="D114" s="92"/>
      <c r="E114" s="92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90"/>
      <c r="AE114" s="91"/>
      <c r="AF114" s="91"/>
      <c r="AG114" s="91"/>
      <c r="AH114" s="91"/>
      <c r="AI114" s="91"/>
      <c r="AJ114" s="91"/>
      <c r="AK114" s="91"/>
      <c r="AL114" s="74"/>
      <c r="AM114" s="74"/>
      <c r="AN114" s="74"/>
      <c r="AO114" s="74"/>
      <c r="AP114" s="74"/>
      <c r="AQ114" s="74"/>
      <c r="AR114" s="74"/>
      <c r="AS114" s="74"/>
    </row>
    <row r="115" spans="1:45" s="19" customFormat="1" ht="12.75">
      <c r="A115" s="4"/>
      <c r="B115" s="144"/>
      <c r="C115" s="92"/>
      <c r="D115" s="92"/>
      <c r="E115" s="92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90"/>
      <c r="AE115" s="91"/>
      <c r="AF115" s="91"/>
      <c r="AG115" s="91"/>
      <c r="AH115" s="91"/>
      <c r="AI115" s="91"/>
      <c r="AJ115" s="91"/>
      <c r="AK115" s="91"/>
      <c r="AL115" s="74"/>
      <c r="AM115" s="74"/>
      <c r="AN115" s="74"/>
      <c r="AO115" s="74"/>
      <c r="AP115" s="74"/>
      <c r="AQ115" s="74"/>
      <c r="AR115" s="74"/>
      <c r="AS115" s="74"/>
    </row>
    <row r="116" spans="1:45" s="19" customFormat="1" ht="12.75">
      <c r="A116" s="4"/>
      <c r="B116" s="144"/>
      <c r="C116" s="92"/>
      <c r="D116" s="92"/>
      <c r="E116" s="92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90"/>
      <c r="AE116" s="91"/>
      <c r="AF116" s="91"/>
      <c r="AG116" s="91"/>
      <c r="AH116" s="91"/>
      <c r="AI116" s="91"/>
      <c r="AJ116" s="91"/>
      <c r="AK116" s="91"/>
      <c r="AL116" s="74"/>
      <c r="AM116" s="74"/>
      <c r="AN116" s="74"/>
      <c r="AO116" s="74"/>
      <c r="AP116" s="74"/>
      <c r="AQ116" s="74"/>
      <c r="AR116" s="74"/>
      <c r="AS116" s="74"/>
    </row>
    <row r="117" spans="1:45" s="19" customFormat="1" ht="12.75">
      <c r="A117" s="4"/>
      <c r="B117" s="144"/>
      <c r="C117" s="92"/>
      <c r="D117" s="92"/>
      <c r="E117" s="92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90"/>
      <c r="AE117" s="91"/>
      <c r="AF117" s="91"/>
      <c r="AG117" s="91"/>
      <c r="AH117" s="91"/>
      <c r="AI117" s="91"/>
      <c r="AJ117" s="91"/>
      <c r="AK117" s="91"/>
      <c r="AL117" s="74"/>
      <c r="AM117" s="74"/>
      <c r="AN117" s="74"/>
      <c r="AO117" s="74"/>
      <c r="AP117" s="74"/>
      <c r="AQ117" s="74"/>
      <c r="AR117" s="74"/>
      <c r="AS117" s="74"/>
    </row>
    <row r="118" spans="1:45" s="19" customFormat="1" ht="12.75">
      <c r="A118" s="4"/>
      <c r="B118" s="144"/>
      <c r="C118" s="92"/>
      <c r="D118" s="92"/>
      <c r="E118" s="92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90"/>
      <c r="AE118" s="91"/>
      <c r="AF118" s="91"/>
      <c r="AG118" s="91"/>
      <c r="AH118" s="91"/>
      <c r="AI118" s="91"/>
      <c r="AJ118" s="91"/>
      <c r="AK118" s="91"/>
      <c r="AL118" s="74"/>
      <c r="AM118" s="74"/>
      <c r="AN118" s="74"/>
      <c r="AO118" s="74"/>
      <c r="AP118" s="74"/>
      <c r="AQ118" s="74"/>
      <c r="AR118" s="74"/>
      <c r="AS118" s="74"/>
    </row>
    <row r="119" spans="1:45" s="19" customFormat="1" ht="12.75">
      <c r="A119" s="4"/>
      <c r="B119" s="144"/>
      <c r="C119" s="92"/>
      <c r="D119" s="92"/>
      <c r="E119" s="92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90"/>
      <c r="AE119" s="91"/>
      <c r="AF119" s="91"/>
      <c r="AG119" s="91"/>
      <c r="AH119" s="91"/>
      <c r="AI119" s="91"/>
      <c r="AJ119" s="91"/>
      <c r="AK119" s="91"/>
      <c r="AL119" s="74"/>
      <c r="AM119" s="74"/>
      <c r="AN119" s="74"/>
      <c r="AO119" s="74"/>
      <c r="AP119" s="74"/>
      <c r="AQ119" s="74"/>
      <c r="AR119" s="74"/>
      <c r="AS119" s="74"/>
    </row>
    <row r="120" spans="1:45" s="19" customFormat="1" ht="12.75">
      <c r="A120" s="4"/>
      <c r="B120" s="144"/>
      <c r="C120" s="92"/>
      <c r="D120" s="92"/>
      <c r="E120" s="92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90"/>
      <c r="AE120" s="91"/>
      <c r="AF120" s="91"/>
      <c r="AG120" s="91"/>
      <c r="AH120" s="91"/>
      <c r="AI120" s="91"/>
      <c r="AJ120" s="91"/>
      <c r="AK120" s="91"/>
      <c r="AL120" s="74"/>
      <c r="AM120" s="74"/>
      <c r="AN120" s="74"/>
      <c r="AO120" s="74"/>
      <c r="AP120" s="74"/>
      <c r="AQ120" s="74"/>
      <c r="AR120" s="74"/>
      <c r="AS120" s="74"/>
    </row>
    <row r="121" spans="1:45" s="19" customFormat="1" ht="12.75">
      <c r="A121" s="4"/>
      <c r="B121" s="144"/>
      <c r="C121" s="92"/>
      <c r="D121" s="92"/>
      <c r="E121" s="92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90"/>
      <c r="AE121" s="91"/>
      <c r="AF121" s="91"/>
      <c r="AG121" s="91"/>
      <c r="AH121" s="91"/>
      <c r="AI121" s="91"/>
      <c r="AJ121" s="91"/>
      <c r="AK121" s="91"/>
      <c r="AL121" s="74"/>
      <c r="AM121" s="74"/>
      <c r="AN121" s="74"/>
      <c r="AO121" s="74"/>
      <c r="AP121" s="74"/>
      <c r="AQ121" s="74"/>
      <c r="AR121" s="74"/>
      <c r="AS121" s="74"/>
    </row>
    <row r="122" spans="1:45" s="19" customFormat="1" ht="12.75">
      <c r="A122" s="4"/>
      <c r="B122" s="144"/>
      <c r="C122" s="92"/>
      <c r="D122" s="92"/>
      <c r="E122" s="92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90"/>
      <c r="AE122" s="91"/>
      <c r="AF122" s="91"/>
      <c r="AG122" s="91"/>
      <c r="AH122" s="91"/>
      <c r="AI122" s="91"/>
      <c r="AJ122" s="91"/>
      <c r="AK122" s="91"/>
      <c r="AL122" s="74"/>
      <c r="AM122" s="74"/>
      <c r="AN122" s="74"/>
      <c r="AO122" s="74"/>
      <c r="AP122" s="74"/>
      <c r="AQ122" s="74"/>
      <c r="AR122" s="74"/>
      <c r="AS122" s="74"/>
    </row>
    <row r="123" spans="1:45" s="19" customFormat="1" ht="12.75">
      <c r="A123" s="4"/>
      <c r="B123" s="144"/>
      <c r="C123" s="92"/>
      <c r="D123" s="92"/>
      <c r="E123" s="92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90"/>
      <c r="AE123" s="91"/>
      <c r="AF123" s="91"/>
      <c r="AG123" s="91"/>
      <c r="AH123" s="91"/>
      <c r="AI123" s="91"/>
      <c r="AJ123" s="91"/>
      <c r="AK123" s="91"/>
      <c r="AL123" s="74"/>
      <c r="AM123" s="74"/>
      <c r="AN123" s="74"/>
      <c r="AO123" s="74"/>
      <c r="AP123" s="74"/>
      <c r="AQ123" s="74"/>
      <c r="AR123" s="74"/>
      <c r="AS123" s="74"/>
    </row>
    <row r="124" spans="1:45" s="19" customFormat="1" ht="12.75">
      <c r="A124" s="4"/>
      <c r="B124" s="144"/>
      <c r="C124" s="92"/>
      <c r="D124" s="92"/>
      <c r="E124" s="92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90"/>
      <c r="AE124" s="91"/>
      <c r="AF124" s="91"/>
      <c r="AG124" s="91"/>
      <c r="AH124" s="91"/>
      <c r="AI124" s="91"/>
      <c r="AJ124" s="91"/>
      <c r="AK124" s="91"/>
      <c r="AL124" s="74"/>
      <c r="AM124" s="74"/>
      <c r="AN124" s="74"/>
      <c r="AO124" s="74"/>
      <c r="AP124" s="74"/>
      <c r="AQ124" s="74"/>
      <c r="AR124" s="74"/>
      <c r="AS124" s="74"/>
    </row>
    <row r="125" spans="1:45" s="19" customFormat="1" ht="12.75">
      <c r="A125" s="4"/>
      <c r="B125" s="144"/>
      <c r="C125" s="92"/>
      <c r="D125" s="92"/>
      <c r="E125" s="92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90"/>
      <c r="AE125" s="91"/>
      <c r="AF125" s="91"/>
      <c r="AG125" s="91"/>
      <c r="AH125" s="91"/>
      <c r="AI125" s="91"/>
      <c r="AJ125" s="91"/>
      <c r="AK125" s="91"/>
      <c r="AL125" s="74"/>
      <c r="AM125" s="74"/>
      <c r="AN125" s="74"/>
      <c r="AO125" s="74"/>
      <c r="AP125" s="74"/>
      <c r="AQ125" s="74"/>
      <c r="AR125" s="74"/>
      <c r="AS125" s="74"/>
    </row>
    <row r="126" spans="1:45" s="19" customFormat="1" ht="12.75">
      <c r="A126" s="4"/>
      <c r="B126" s="144"/>
      <c r="C126" s="92"/>
      <c r="D126" s="92"/>
      <c r="E126" s="92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90"/>
      <c r="AE126" s="91"/>
      <c r="AF126" s="91"/>
      <c r="AG126" s="91"/>
      <c r="AH126" s="91"/>
      <c r="AI126" s="91"/>
      <c r="AJ126" s="91"/>
      <c r="AK126" s="91"/>
      <c r="AL126" s="74"/>
      <c r="AM126" s="74"/>
      <c r="AN126" s="74"/>
      <c r="AO126" s="74"/>
      <c r="AP126" s="74"/>
      <c r="AQ126" s="74"/>
      <c r="AR126" s="74"/>
      <c r="AS126" s="74"/>
    </row>
    <row r="127" spans="1:45" s="19" customFormat="1" ht="12.75">
      <c r="A127" s="4"/>
      <c r="B127" s="144"/>
      <c r="C127" s="92"/>
      <c r="D127" s="92"/>
      <c r="E127" s="92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90"/>
      <c r="AE127" s="91"/>
      <c r="AF127" s="91"/>
      <c r="AG127" s="91"/>
      <c r="AH127" s="91"/>
      <c r="AI127" s="91"/>
      <c r="AJ127" s="91"/>
      <c r="AK127" s="91"/>
      <c r="AL127" s="74"/>
      <c r="AM127" s="74"/>
      <c r="AN127" s="74"/>
      <c r="AO127" s="74"/>
      <c r="AP127" s="74"/>
      <c r="AQ127" s="74"/>
      <c r="AR127" s="74"/>
      <c r="AS127" s="74"/>
    </row>
    <row r="128" spans="1:45" s="19" customFormat="1" ht="12.75">
      <c r="A128" s="4"/>
      <c r="B128" s="144"/>
      <c r="C128" s="92"/>
      <c r="D128" s="92"/>
      <c r="E128" s="92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90"/>
      <c r="AE128" s="91"/>
      <c r="AF128" s="91"/>
      <c r="AG128" s="91"/>
      <c r="AH128" s="91"/>
      <c r="AI128" s="91"/>
      <c r="AJ128" s="91"/>
      <c r="AK128" s="91"/>
      <c r="AL128" s="74"/>
      <c r="AM128" s="74"/>
      <c r="AN128" s="74"/>
      <c r="AO128" s="74"/>
      <c r="AP128" s="74"/>
      <c r="AQ128" s="74"/>
      <c r="AR128" s="74"/>
      <c r="AS128" s="74"/>
    </row>
    <row r="129" spans="1:45" s="19" customFormat="1" ht="12.75">
      <c r="A129" s="4"/>
      <c r="B129" s="144"/>
      <c r="C129" s="92"/>
      <c r="D129" s="92"/>
      <c r="E129" s="92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90"/>
      <c r="AE129" s="91"/>
      <c r="AF129" s="91"/>
      <c r="AG129" s="91"/>
      <c r="AH129" s="91"/>
      <c r="AI129" s="91"/>
      <c r="AJ129" s="91"/>
      <c r="AK129" s="91"/>
      <c r="AL129" s="74"/>
      <c r="AM129" s="74"/>
      <c r="AN129" s="74"/>
      <c r="AO129" s="74"/>
      <c r="AP129" s="74"/>
      <c r="AQ129" s="74"/>
      <c r="AR129" s="74"/>
      <c r="AS129" s="74"/>
    </row>
    <row r="130" spans="1:45" s="19" customFormat="1" ht="12.75">
      <c r="A130" s="4"/>
      <c r="B130" s="144"/>
      <c r="C130" s="92"/>
      <c r="D130" s="92"/>
      <c r="E130" s="92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90"/>
      <c r="AE130" s="91"/>
      <c r="AF130" s="91"/>
      <c r="AG130" s="91"/>
      <c r="AH130" s="91"/>
      <c r="AI130" s="91"/>
      <c r="AJ130" s="91"/>
      <c r="AK130" s="91"/>
      <c r="AL130" s="74"/>
      <c r="AM130" s="74"/>
      <c r="AN130" s="74"/>
      <c r="AO130" s="74"/>
      <c r="AP130" s="74"/>
      <c r="AQ130" s="74"/>
      <c r="AR130" s="74"/>
      <c r="AS130" s="74"/>
    </row>
    <row r="131" spans="1:45" s="19" customFormat="1" ht="12.75">
      <c r="A131" s="4"/>
      <c r="B131" s="144"/>
      <c r="C131" s="92"/>
      <c r="D131" s="92"/>
      <c r="E131" s="92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0"/>
      <c r="AE131" s="91"/>
      <c r="AF131" s="91"/>
      <c r="AG131" s="91"/>
      <c r="AH131" s="91"/>
      <c r="AI131" s="91"/>
      <c r="AJ131" s="91"/>
      <c r="AK131" s="91"/>
      <c r="AL131" s="74"/>
      <c r="AM131" s="74"/>
      <c r="AN131" s="74"/>
      <c r="AO131" s="74"/>
      <c r="AP131" s="74"/>
      <c r="AQ131" s="74"/>
      <c r="AR131" s="74"/>
      <c r="AS131" s="74"/>
    </row>
    <row r="132" spans="1:45" s="19" customFormat="1" ht="12.75">
      <c r="A132" s="4"/>
      <c r="B132" s="144"/>
      <c r="C132" s="92"/>
      <c r="D132" s="92"/>
      <c r="E132" s="92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90"/>
      <c r="AE132" s="91"/>
      <c r="AF132" s="91"/>
      <c r="AG132" s="91"/>
      <c r="AH132" s="91"/>
      <c r="AI132" s="91"/>
      <c r="AJ132" s="91"/>
      <c r="AK132" s="91"/>
      <c r="AL132" s="74"/>
      <c r="AM132" s="74"/>
      <c r="AN132" s="74"/>
      <c r="AO132" s="74"/>
      <c r="AP132" s="74"/>
      <c r="AQ132" s="74"/>
      <c r="AR132" s="74"/>
      <c r="AS132" s="74"/>
    </row>
    <row r="133" spans="1:45" s="19" customFormat="1" ht="12.75">
      <c r="A133" s="4"/>
      <c r="B133" s="144"/>
      <c r="C133" s="92"/>
      <c r="D133" s="92"/>
      <c r="E133" s="92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90"/>
      <c r="AE133" s="91"/>
      <c r="AF133" s="91"/>
      <c r="AG133" s="91"/>
      <c r="AH133" s="91"/>
      <c r="AI133" s="91"/>
      <c r="AJ133" s="91"/>
      <c r="AK133" s="91"/>
      <c r="AL133" s="74"/>
      <c r="AM133" s="74"/>
      <c r="AN133" s="74"/>
      <c r="AO133" s="74"/>
      <c r="AP133" s="74"/>
      <c r="AQ133" s="74"/>
      <c r="AR133" s="74"/>
      <c r="AS133" s="74"/>
    </row>
    <row r="134" spans="1:45" s="19" customFormat="1" ht="12.75">
      <c r="A134" s="4"/>
      <c r="B134" s="144"/>
      <c r="C134" s="92"/>
      <c r="D134" s="92"/>
      <c r="E134" s="92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90"/>
      <c r="AE134" s="91"/>
      <c r="AF134" s="91"/>
      <c r="AG134" s="91"/>
      <c r="AH134" s="91"/>
      <c r="AI134" s="91"/>
      <c r="AJ134" s="91"/>
      <c r="AK134" s="91"/>
      <c r="AL134" s="74"/>
      <c r="AM134" s="74"/>
      <c r="AN134" s="74"/>
      <c r="AO134" s="74"/>
      <c r="AP134" s="74"/>
      <c r="AQ134" s="74"/>
      <c r="AR134" s="74"/>
      <c r="AS134" s="74"/>
    </row>
    <row r="135" spans="1:45" s="19" customFormat="1" ht="12.75">
      <c r="A135" s="4"/>
      <c r="B135" s="144"/>
      <c r="C135" s="92"/>
      <c r="D135" s="92"/>
      <c r="E135" s="92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90"/>
      <c r="AE135" s="91"/>
      <c r="AF135" s="91"/>
      <c r="AG135" s="91"/>
      <c r="AH135" s="91"/>
      <c r="AI135" s="91"/>
      <c r="AJ135" s="91"/>
      <c r="AK135" s="91"/>
      <c r="AL135" s="74"/>
      <c r="AM135" s="74"/>
      <c r="AN135" s="74"/>
      <c r="AO135" s="74"/>
      <c r="AP135" s="74"/>
      <c r="AQ135" s="74"/>
      <c r="AR135" s="74"/>
      <c r="AS135" s="74"/>
    </row>
    <row r="136" spans="1:45" s="19" customFormat="1" ht="12.75">
      <c r="A136" s="4"/>
      <c r="B136" s="144"/>
      <c r="C136" s="92"/>
      <c r="D136" s="92"/>
      <c r="E136" s="92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90"/>
      <c r="AE136" s="91"/>
      <c r="AF136" s="91"/>
      <c r="AG136" s="91"/>
      <c r="AH136" s="91"/>
      <c r="AI136" s="91"/>
      <c r="AJ136" s="91"/>
      <c r="AK136" s="91"/>
      <c r="AL136" s="74"/>
      <c r="AM136" s="74"/>
      <c r="AN136" s="74"/>
      <c r="AO136" s="74"/>
      <c r="AP136" s="74"/>
      <c r="AQ136" s="74"/>
      <c r="AR136" s="74"/>
      <c r="AS136" s="74"/>
    </row>
    <row r="137" spans="1:45" s="19" customFormat="1" ht="12.75">
      <c r="A137" s="4"/>
      <c r="B137" s="144"/>
      <c r="C137" s="92"/>
      <c r="D137" s="92"/>
      <c r="E137" s="92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90"/>
      <c r="AE137" s="91"/>
      <c r="AF137" s="91"/>
      <c r="AG137" s="91"/>
      <c r="AH137" s="91"/>
      <c r="AI137" s="91"/>
      <c r="AJ137" s="91"/>
      <c r="AK137" s="91"/>
      <c r="AL137" s="74"/>
      <c r="AM137" s="74"/>
      <c r="AN137" s="74"/>
      <c r="AO137" s="74"/>
      <c r="AP137" s="74"/>
      <c r="AQ137" s="74"/>
      <c r="AR137" s="74"/>
      <c r="AS137" s="74"/>
    </row>
    <row r="138" spans="1:45" s="19" customFormat="1" ht="12.75">
      <c r="A138" s="4"/>
      <c r="B138" s="4"/>
      <c r="C138" s="18"/>
      <c r="D138" s="18"/>
      <c r="E138" s="18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1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</row>
    <row r="139" spans="1:45" s="19" customFormat="1" ht="12.75">
      <c r="A139" s="4"/>
      <c r="B139" s="4"/>
      <c r="C139" s="18"/>
      <c r="D139" s="18"/>
      <c r="E139" s="18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1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</row>
    <row r="140" spans="1:45" s="19" customFormat="1" ht="12.75">
      <c r="A140" s="4"/>
      <c r="B140" s="4"/>
      <c r="C140" s="18"/>
      <c r="D140" s="18"/>
      <c r="E140" s="18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1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</row>
    <row r="141" spans="1:45" s="19" customFormat="1" ht="12.75">
      <c r="A141" s="4"/>
      <c r="B141" s="4"/>
      <c r="C141" s="18"/>
      <c r="D141" s="18"/>
      <c r="E141" s="18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1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</row>
  </sheetData>
  <sheetProtection password="E092" sheet="1"/>
  <mergeCells count="1">
    <mergeCell ref="E1:L1"/>
  </mergeCells>
  <printOptions/>
  <pageMargins left="0.2361111111111111" right="0.2361111111111111" top="0.35416666666666663" bottom="0.15763888888888888" header="0.19652777777777777" footer="0.5118055555555555"/>
  <pageSetup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showZeros="0" zoomScalePageLayoutView="0" workbookViewId="0" topLeftCell="A27">
      <selection activeCell="E61" sqref="E61"/>
    </sheetView>
  </sheetViews>
  <sheetFormatPr defaultColWidth="9.140625" defaultRowHeight="12.75"/>
  <cols>
    <col min="1" max="1" width="9.140625" style="63" customWidth="1"/>
    <col min="2" max="2" width="10.57421875" style="63" customWidth="1"/>
    <col min="3" max="3" width="12.140625" style="63" customWidth="1"/>
    <col min="4" max="4" width="9.140625" style="63" customWidth="1"/>
    <col min="5" max="5" width="14.57421875" style="63" customWidth="1"/>
    <col min="6" max="31" width="9.140625" style="63" customWidth="1"/>
  </cols>
  <sheetData>
    <row r="9" ht="12.75">
      <c r="D9" s="205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4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421875" style="63" customWidth="1"/>
    <col min="2" max="2" width="13.57421875" style="63" customWidth="1"/>
    <col min="3" max="3" width="31.421875" style="0" customWidth="1"/>
    <col min="4" max="4" width="19.421875" style="64" customWidth="1"/>
    <col min="5" max="5" width="0.9921875" style="63" customWidth="1"/>
    <col min="6" max="6" width="6.28125" style="65" customWidth="1"/>
    <col min="7" max="7" width="7.140625" style="63" customWidth="1"/>
    <col min="8" max="8" width="9.140625" style="63" customWidth="1"/>
    <col min="9" max="9" width="31.421875" style="0" customWidth="1"/>
    <col min="10" max="10" width="19.421875" style="64" customWidth="1"/>
    <col min="11" max="11" width="0.85546875" style="63" customWidth="1"/>
    <col min="12" max="12" width="6.28125" style="65" customWidth="1"/>
    <col min="13" max="16" width="9.140625" style="63" customWidth="1"/>
    <col min="17" max="40" width="9.140625" style="214" customWidth="1"/>
  </cols>
  <sheetData>
    <row r="1" spans="3:12" ht="12.75">
      <c r="C1" s="34"/>
      <c r="D1" s="35"/>
      <c r="E1" s="34"/>
      <c r="F1" s="36"/>
      <c r="I1" s="34"/>
      <c r="J1" s="35"/>
      <c r="K1" s="34"/>
      <c r="L1" s="36"/>
    </row>
    <row r="2" spans="3:12" ht="30">
      <c r="C2" s="34"/>
      <c r="D2" s="210"/>
      <c r="E2" s="34"/>
      <c r="F2" s="36"/>
      <c r="I2" s="34"/>
      <c r="J2" s="35"/>
      <c r="K2" s="34"/>
      <c r="L2" s="36"/>
    </row>
    <row r="3" spans="3:12" ht="18.75" thickBot="1">
      <c r="C3" s="37" t="s">
        <v>57</v>
      </c>
      <c r="D3" s="38"/>
      <c r="E3" s="34"/>
      <c r="F3" s="36"/>
      <c r="I3" s="37" t="s">
        <v>58</v>
      </c>
      <c r="J3" s="38"/>
      <c r="K3" s="34"/>
      <c r="L3" s="36"/>
    </row>
    <row r="4" spans="3:12" ht="25.5">
      <c r="C4" s="39" t="s">
        <v>37</v>
      </c>
      <c r="D4" s="196">
        <f>SUM(Toteutuma!F23:Q23)</f>
        <v>0</v>
      </c>
      <c r="E4" s="34"/>
      <c r="F4" s="40"/>
      <c r="I4" s="39" t="s">
        <v>37</v>
      </c>
      <c r="J4" s="67">
        <f>SUM(Toteutuma!R23:AC23)</f>
        <v>0</v>
      </c>
      <c r="K4" s="34"/>
      <c r="L4" s="40"/>
    </row>
    <row r="5" spans="3:12" ht="12.75">
      <c r="C5" s="41"/>
      <c r="D5" s="200"/>
      <c r="E5" s="34"/>
      <c r="F5" s="40"/>
      <c r="I5" s="41"/>
      <c r="J5" s="42"/>
      <c r="K5" s="34"/>
      <c r="L5" s="40"/>
    </row>
    <row r="6" spans="3:12" ht="38.25">
      <c r="C6" s="66" t="s">
        <v>47</v>
      </c>
      <c r="D6" s="197">
        <f>SUM(Toteutuma!F39:Q39)</f>
        <v>0</v>
      </c>
      <c r="E6" s="34"/>
      <c r="F6" s="46" t="e">
        <f>D6/D4</f>
        <v>#DIV/0!</v>
      </c>
      <c r="I6" s="66" t="s">
        <v>47</v>
      </c>
      <c r="J6" s="45">
        <f>SUM(Toteutuma!R39:AC39)</f>
        <v>0</v>
      </c>
      <c r="K6" s="34"/>
      <c r="L6" s="46" t="e">
        <f>J6/J4</f>
        <v>#DIV/0!</v>
      </c>
    </row>
    <row r="7" spans="3:12" ht="12.75">
      <c r="C7" s="43"/>
      <c r="D7" s="198"/>
      <c r="E7" s="34"/>
      <c r="F7" s="40"/>
      <c r="I7" s="43"/>
      <c r="J7" s="44"/>
      <c r="K7" s="34"/>
      <c r="L7" s="40"/>
    </row>
    <row r="8" spans="3:12" ht="12.75">
      <c r="C8" s="47" t="s">
        <v>38</v>
      </c>
      <c r="D8" s="197">
        <f>SUM(Toteutuma!F49:Q49)</f>
        <v>0</v>
      </c>
      <c r="E8" s="34"/>
      <c r="F8" s="49" t="e">
        <f>D8/D4</f>
        <v>#DIV/0!</v>
      </c>
      <c r="I8" s="47" t="s">
        <v>38</v>
      </c>
      <c r="J8" s="48">
        <f>SUM(Toteutuma!R49:AC49)</f>
        <v>0</v>
      </c>
      <c r="K8" s="34"/>
      <c r="L8" s="49" t="e">
        <f>J8/J4</f>
        <v>#DIV/0!</v>
      </c>
    </row>
    <row r="9" spans="3:12" ht="12.75">
      <c r="C9" s="51" t="s">
        <v>39</v>
      </c>
      <c r="D9" s="197"/>
      <c r="E9" s="34"/>
      <c r="F9" s="53"/>
      <c r="I9" s="51" t="s">
        <v>39</v>
      </c>
      <c r="J9" s="52"/>
      <c r="K9" s="34"/>
      <c r="L9" s="53"/>
    </row>
    <row r="10" spans="3:12" ht="12.75">
      <c r="C10" s="43"/>
      <c r="D10" s="198"/>
      <c r="E10" s="34"/>
      <c r="F10" s="40"/>
      <c r="I10" s="43"/>
      <c r="J10" s="44"/>
      <c r="K10" s="34"/>
      <c r="L10" s="40"/>
    </row>
    <row r="11" spans="3:12" ht="12.75">
      <c r="C11" s="51" t="s">
        <v>40</v>
      </c>
      <c r="D11" s="197">
        <f>SUM(Toteutuma!F72:Q72)</f>
        <v>0</v>
      </c>
      <c r="E11" s="34"/>
      <c r="F11" s="40" t="e">
        <f>D11/D4</f>
        <v>#DIV/0!</v>
      </c>
      <c r="I11" s="51" t="s">
        <v>40</v>
      </c>
      <c r="J11" s="45">
        <f>SUM(Toteutuma!R72:AC72)</f>
        <v>0</v>
      </c>
      <c r="K11" s="34"/>
      <c r="L11" s="40" t="e">
        <f>J11/J4</f>
        <v>#DIV/0!</v>
      </c>
    </row>
    <row r="12" spans="3:12" ht="12.75">
      <c r="C12" s="54"/>
      <c r="D12" s="197"/>
      <c r="E12" s="34"/>
      <c r="F12" s="40"/>
      <c r="I12" s="54"/>
      <c r="J12" s="45"/>
      <c r="K12" s="34"/>
      <c r="L12" s="40"/>
    </row>
    <row r="13" spans="3:12" ht="12.75">
      <c r="C13" s="55"/>
      <c r="D13" s="198"/>
      <c r="E13" s="34"/>
      <c r="F13" s="50"/>
      <c r="I13" s="55"/>
      <c r="J13" s="44"/>
      <c r="K13" s="34"/>
      <c r="L13" s="50"/>
    </row>
    <row r="14" spans="3:12" ht="12.75">
      <c r="C14" s="51" t="s">
        <v>41</v>
      </c>
      <c r="D14" s="199">
        <v>0</v>
      </c>
      <c r="E14" s="57"/>
      <c r="F14" s="40"/>
      <c r="I14" s="51" t="s">
        <v>41</v>
      </c>
      <c r="J14" s="56">
        <v>0</v>
      </c>
      <c r="K14" s="57"/>
      <c r="L14" s="40"/>
    </row>
    <row r="15" spans="3:12" ht="12.75">
      <c r="C15" s="43"/>
      <c r="D15" s="198"/>
      <c r="E15" s="34"/>
      <c r="F15" s="40"/>
      <c r="I15" s="43"/>
      <c r="J15" s="44"/>
      <c r="K15" s="34"/>
      <c r="L15" s="40"/>
    </row>
    <row r="16" spans="3:12" ht="17.25" customHeight="1">
      <c r="C16" s="54" t="s">
        <v>42</v>
      </c>
      <c r="D16" s="202">
        <f>D4-D6-D8-D11-D14</f>
        <v>0</v>
      </c>
      <c r="E16" s="34"/>
      <c r="F16" s="40"/>
      <c r="I16" s="54" t="s">
        <v>42</v>
      </c>
      <c r="J16" s="202">
        <f>J4-J6-J8-J11-J14</f>
        <v>0</v>
      </c>
      <c r="K16" s="34"/>
      <c r="L16" s="40"/>
    </row>
    <row r="17" spans="3:12" ht="12.75">
      <c r="C17" s="43"/>
      <c r="D17" s="44"/>
      <c r="E17" s="34"/>
      <c r="F17" s="40"/>
      <c r="I17" s="43"/>
      <c r="J17" s="44"/>
      <c r="K17" s="34"/>
      <c r="L17" s="40"/>
    </row>
    <row r="18" spans="3:12" ht="18" customHeight="1">
      <c r="C18" s="54" t="s">
        <v>43</v>
      </c>
      <c r="D18" s="45">
        <f>SUM(Toteutuma!F92:Q92)</f>
        <v>0</v>
      </c>
      <c r="E18" s="34"/>
      <c r="F18" s="40"/>
      <c r="I18" s="54" t="s">
        <v>43</v>
      </c>
      <c r="J18" s="45">
        <f>SUM(Toteutuma!R92:AC92)</f>
        <v>0</v>
      </c>
      <c r="K18" s="34"/>
      <c r="L18" s="40"/>
    </row>
    <row r="19" spans="3:12" ht="12.75">
      <c r="C19" s="43"/>
      <c r="D19" s="58"/>
      <c r="E19" s="34"/>
      <c r="F19" s="40"/>
      <c r="I19" s="43"/>
      <c r="J19" s="58"/>
      <c r="K19" s="34"/>
      <c r="L19" s="40"/>
    </row>
    <row r="20" spans="3:12" ht="18.75" customHeight="1">
      <c r="C20" s="54" t="s">
        <v>44</v>
      </c>
      <c r="D20" s="203">
        <f>D16-D18</f>
        <v>0</v>
      </c>
      <c r="E20" s="34"/>
      <c r="F20" s="46" t="e">
        <f>D20/D4</f>
        <v>#DIV/0!</v>
      </c>
      <c r="I20" s="54" t="s">
        <v>44</v>
      </c>
      <c r="J20" s="203">
        <f>J16-J18</f>
        <v>0</v>
      </c>
      <c r="K20" s="34"/>
      <c r="L20" s="40" t="e">
        <f>J20/J4</f>
        <v>#DIV/0!</v>
      </c>
    </row>
    <row r="21" spans="3:12" ht="12.75">
      <c r="C21" s="59" t="s">
        <v>45</v>
      </c>
      <c r="D21" s="201">
        <v>0</v>
      </c>
      <c r="E21" s="34"/>
      <c r="F21" s="68"/>
      <c r="I21" s="59" t="s">
        <v>45</v>
      </c>
      <c r="J21" s="201">
        <v>0</v>
      </c>
      <c r="K21" s="34"/>
      <c r="L21" s="68"/>
    </row>
    <row r="22" spans="3:12" ht="12.75">
      <c r="C22" s="43" t="s">
        <v>67</v>
      </c>
      <c r="D22" s="44">
        <f>D20*0.2-D21</f>
        <v>0</v>
      </c>
      <c r="E22" s="57"/>
      <c r="F22" s="40"/>
      <c r="I22" s="43" t="s">
        <v>67</v>
      </c>
      <c r="J22" s="44">
        <f>J20*0.2-J21</f>
        <v>0</v>
      </c>
      <c r="K22" s="57"/>
      <c r="L22" s="40"/>
    </row>
    <row r="23" spans="3:12" ht="8.25" customHeight="1">
      <c r="C23" s="43"/>
      <c r="D23" s="60">
        <v>164497.32</v>
      </c>
      <c r="E23" s="57"/>
      <c r="F23" s="40"/>
      <c r="I23" s="43"/>
      <c r="J23" s="60">
        <v>164497.32</v>
      </c>
      <c r="K23" s="57"/>
      <c r="L23" s="40"/>
    </row>
    <row r="24" spans="3:12" ht="22.5" customHeight="1" thickBot="1">
      <c r="C24" s="61" t="s">
        <v>46</v>
      </c>
      <c r="D24" s="204">
        <f>D20-D22</f>
        <v>0</v>
      </c>
      <c r="E24" s="34"/>
      <c r="F24" s="62"/>
      <c r="I24" s="61" t="s">
        <v>46</v>
      </c>
      <c r="J24" s="204">
        <f>J20-J22</f>
        <v>0</v>
      </c>
      <c r="K24" s="34"/>
      <c r="L24" s="62"/>
    </row>
    <row r="25" spans="3:12" ht="12.75">
      <c r="C25" s="34"/>
      <c r="D25" s="35"/>
      <c r="E25" s="34"/>
      <c r="F25" s="36"/>
      <c r="I25" s="34"/>
      <c r="J25" s="35"/>
      <c r="K25" s="34"/>
      <c r="L25" s="36"/>
    </row>
    <row r="26" spans="3:9" ht="12.75">
      <c r="C26" s="63"/>
      <c r="I26" s="63"/>
    </row>
    <row r="27" spans="3:9" ht="12.75">
      <c r="C27" s="63"/>
      <c r="I27" s="63"/>
    </row>
    <row r="28" spans="3:9" ht="12.75">
      <c r="C28" s="63"/>
      <c r="I28" s="63"/>
    </row>
    <row r="29" spans="3:9" ht="12.75">
      <c r="C29" s="63"/>
      <c r="I29" s="63"/>
    </row>
    <row r="30" spans="3:9" ht="12.75">
      <c r="C30" s="63"/>
      <c r="I30" s="63"/>
    </row>
    <row r="31" spans="3:9" ht="12.75">
      <c r="C31" s="63"/>
      <c r="I31" s="63"/>
    </row>
    <row r="32" spans="3:9" ht="12.75">
      <c r="C32" s="63"/>
      <c r="I32" s="63"/>
    </row>
    <row r="33" spans="3:9" ht="12.75">
      <c r="C33" s="63"/>
      <c r="I33" s="63"/>
    </row>
    <row r="34" spans="3:9" ht="12.75">
      <c r="C34" s="63"/>
      <c r="I34" s="63"/>
    </row>
    <row r="35" spans="3:9" ht="12.75">
      <c r="C35" s="63"/>
      <c r="I35" s="63"/>
    </row>
    <row r="36" spans="3:9" ht="12.75">
      <c r="C36" s="63"/>
      <c r="I36" s="63"/>
    </row>
    <row r="37" spans="3:9" ht="12.75">
      <c r="C37" s="63"/>
      <c r="I37" s="63"/>
    </row>
    <row r="38" spans="3:9" ht="12.75">
      <c r="C38" s="63"/>
      <c r="I38" s="63"/>
    </row>
    <row r="39" spans="3:9" ht="12.75">
      <c r="C39" s="63"/>
      <c r="I39" s="63"/>
    </row>
    <row r="40" spans="3:9" ht="12.75">
      <c r="C40" s="63"/>
      <c r="I40" s="63"/>
    </row>
    <row r="41" spans="3:9" ht="12.75">
      <c r="C41" s="63"/>
      <c r="I41" s="63"/>
    </row>
    <row r="42" spans="3:9" ht="12.75">
      <c r="C42" s="63"/>
      <c r="I42" s="63"/>
    </row>
    <row r="43" spans="3:9" ht="12.75">
      <c r="C43" s="63"/>
      <c r="I43" s="63"/>
    </row>
    <row r="44" spans="3:9" ht="12.75">
      <c r="C44" s="63"/>
      <c r="I44" s="63"/>
    </row>
    <row r="45" spans="3:9" ht="12.75">
      <c r="C45" s="63"/>
      <c r="I45" s="63"/>
    </row>
    <row r="46" spans="3:9" ht="12.75">
      <c r="C46" s="63"/>
      <c r="I46" s="63"/>
    </row>
    <row r="47" spans="3:9" ht="12.75">
      <c r="C47" s="63"/>
      <c r="I47" s="63"/>
    </row>
    <row r="48" spans="3:9" ht="12.75">
      <c r="C48" s="63"/>
      <c r="I48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Juuso Markkanen</dc:creator>
  <cp:keywords/>
  <dc:description/>
  <cp:lastModifiedBy>Leena Manneri</cp:lastModifiedBy>
  <dcterms:created xsi:type="dcterms:W3CDTF">2011-01-12T07:24:48Z</dcterms:created>
  <dcterms:modified xsi:type="dcterms:W3CDTF">2024-02-20T12:23:20Z</dcterms:modified>
  <cp:category/>
  <cp:version/>
  <cp:contentType/>
  <cp:contentStatus/>
</cp:coreProperties>
</file>