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00" windowHeight="6945" tabRatio="946" activeTab="0"/>
  </bookViews>
  <sheets>
    <sheet name="Toteutuma" sheetId="1" r:id="rId1"/>
    <sheet name="Budjetti" sheetId="2" r:id="rId2"/>
    <sheet name="Skenaariot kassa" sheetId="3" r:id="rId3"/>
    <sheet name="Tulosennusteet" sheetId="4" r:id="rId4"/>
  </sheets>
  <definedNames/>
  <calcPr fullCalcOnLoad="1"/>
</workbook>
</file>

<file path=xl/sharedStrings.xml><?xml version="1.0" encoding="utf-8"?>
<sst xmlns="http://schemas.openxmlformats.org/spreadsheetml/2006/main" count="170" uniqueCount="72">
  <si>
    <t>Kassaanmaksut yhteensä/ kk (ilman ALV)</t>
  </si>
  <si>
    <t xml:space="preserve">KK Alkusaldo </t>
  </si>
  <si>
    <t>Myynnin ALV yhteensä:</t>
  </si>
  <si>
    <t>Myynti (sis alv)</t>
  </si>
  <si>
    <t>Alkusaldo+myynti yht</t>
  </si>
  <si>
    <t>Yht:</t>
  </si>
  <si>
    <t>ALV yht:</t>
  </si>
  <si>
    <t xml:space="preserve">ALV +/- </t>
  </si>
  <si>
    <t>Myynnin ALV isompi kuin ostojen</t>
  </si>
  <si>
    <t>Kulut Yhteensä:</t>
  </si>
  <si>
    <t>Alkusaldo+myynti - kulut</t>
  </si>
  <si>
    <t>Lainojen lyhennykset (-)</t>
  </si>
  <si>
    <t>Korot ( - )</t>
  </si>
  <si>
    <t>Liiketoimintakulut + rahoituskulut yht:</t>
  </si>
  <si>
    <t>Loppusaldo (=alkusaldo+muutos)</t>
  </si>
  <si>
    <t>ALV Tilitys verottajalle</t>
  </si>
  <si>
    <t>ALV hyvitys</t>
  </si>
  <si>
    <t>Henkilöstökulut (palkat ja sivukulut)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</si>
  <si>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</si>
  <si>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</si>
  <si>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</si>
  <si>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</si>
  <si>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</si>
  <si>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</si>
  <si>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</si>
  <si>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</si>
  <si>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</si>
  <si>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</si>
  <si>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</si>
  <si>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</si>
  <si>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Summat syötetään alv 0</t>
  </si>
  <si>
    <t>Palkat</t>
  </si>
  <si>
    <t>Sivukulut</t>
  </si>
  <si>
    <t>Matkakulut</t>
  </si>
  <si>
    <t>Vakuutukset</t>
  </si>
  <si>
    <t>Pankkikulut</t>
  </si>
  <si>
    <t>Myynnin alv yht</t>
  </si>
  <si>
    <t>Puhelin</t>
  </si>
  <si>
    <t>Netti</t>
  </si>
  <si>
    <t>Markkinointi</t>
  </si>
  <si>
    <t>Rahoituskulut</t>
  </si>
  <si>
    <t>Yel</t>
  </si>
  <si>
    <t>Liiketoiminnan kassavirta sis alv</t>
  </si>
  <si>
    <t xml:space="preserve">Liikevaihto
</t>
  </si>
  <si>
    <t>Henkilöstökulut yht</t>
  </si>
  <si>
    <t>Henkilösivukulut</t>
  </si>
  <si>
    <t>Liiketoiminnan muut kulut yht</t>
  </si>
  <si>
    <t>Poistot (arvio)</t>
  </si>
  <si>
    <t>Liikevoitto</t>
  </si>
  <si>
    <t>Rahoitustuotot (-kulut)</t>
  </si>
  <si>
    <t>Voitto (-tappio) ennen veroja</t>
  </si>
  <si>
    <t>maksetut ennakkoverot</t>
  </si>
  <si>
    <t>Tilikauden voitto (-tappio)</t>
  </si>
  <si>
    <t xml:space="preserve">Materiaalit ja palvelut
</t>
  </si>
  <si>
    <t xml:space="preserve">Materiaalit ja Palvelut (ostot) </t>
  </si>
  <si>
    <t>Alkusaldo</t>
  </si>
  <si>
    <t>Liiketoiminnan muut kulut</t>
  </si>
  <si>
    <t>Kulujen alv yht</t>
  </si>
  <si>
    <t>Kulujen ALV isompi kuin myynnin</t>
  </si>
  <si>
    <r>
      <t xml:space="preserve">Salasana: </t>
    </r>
    <r>
      <rPr>
        <sz val="10"/>
        <color indexed="10"/>
        <rFont val="Arial"/>
        <family val="2"/>
      </rPr>
      <t>startup</t>
    </r>
  </si>
  <si>
    <t>Tyel</t>
  </si>
  <si>
    <t>Kassaanmaksut</t>
  </si>
  <si>
    <t>Alv</t>
  </si>
  <si>
    <t>Vuosi 1 (1-12kk)</t>
  </si>
  <si>
    <t>Vuosi 2 (13-24kk)</t>
  </si>
  <si>
    <r>
      <t xml:space="preserve">Tämä tuotteen omistaa </t>
    </r>
    <r>
      <rPr>
        <sz val="12"/>
        <rFont val="Arial"/>
        <family val="2"/>
      </rPr>
      <t>Kasvuyrityspalvelu Oy</t>
    </r>
    <r>
      <rPr>
        <sz val="10"/>
        <rFont val="Arial"/>
        <family val="2"/>
      </rPr>
      <t xml:space="preserve"> luvaton levittäminen kielletty</t>
    </r>
  </si>
  <si>
    <t>tulovero 20%</t>
  </si>
  <si>
    <t>Myyntikanavat</t>
  </si>
  <si>
    <t>Kuluttajakauppa</t>
  </si>
  <si>
    <t>Jälleenmyyjät</t>
  </si>
  <si>
    <t>Polttoainekulut</t>
  </si>
  <si>
    <t>Muut materiaali ostot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</si>
</sst>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yy"/>
    <numFmt numFmtId="167" formatCode="\ #,##0.00&quot;       &quot;;\-#,##0.00&quot;       &quot;;&quot; -&quot;#&quot;       &quot;;@\ "/>
    <numFmt numFmtId="168" formatCode="#,##0.0\ ;\-#,##0.0\ "/>
    <numFmt numFmtId="169" formatCode="0.00%"/>
    <numFmt numFmtId="170" formatCode="#,##0\ ;\-#,##0\ "/>
    <numFmt numFmtId="171" formatCode="#,##0.0_ ;\-#,##0.0\ "/>
    <numFmt numFmtId="172" formatCode="_-* #,##0.00\ _m_k_-;\-* #,##0.00\ _m_k_-;_-* &quot;-&quot;??\ _m_k_-;_-@_-"/>
    <numFmt numFmtId="173" formatCode="_-* #,##0\ _m_k_-;\-* #,##0\ _m_k_-;_-* &quot;-&quot;??\ _m_k_-;_-@_-"/>
    <numFmt numFmtId="174" formatCode="0.0"/>
    <numFmt numFmtId="175" formatCode="#,##0_ ;[Red]\-#,##0\ "/>
    <numFmt numFmtId="176" formatCode="#,##0;[Red]#,##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4" borderId="1" applyNumberFormat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1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16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18" borderId="0" xfId="0" applyNumberFormat="1" applyFill="1" applyAlignment="1">
      <alignment/>
    </xf>
    <xf numFmtId="0" fontId="0" fillId="19" borderId="0" xfId="0" applyNumberFormat="1" applyFont="1" applyFill="1" applyBorder="1" applyAlignment="1">
      <alignment/>
    </xf>
    <xf numFmtId="2" fontId="18" fillId="20" borderId="10" xfId="0" applyNumberFormat="1" applyFont="1" applyFill="1" applyBorder="1" applyAlignment="1">
      <alignment/>
    </xf>
    <xf numFmtId="2" fontId="0" fillId="19" borderId="0" xfId="0" applyNumberFormat="1" applyFont="1" applyFill="1" applyBorder="1" applyAlignment="1">
      <alignment/>
    </xf>
    <xf numFmtId="2" fontId="21" fillId="21" borderId="10" xfId="0" applyNumberFormat="1" applyFont="1" applyFill="1" applyBorder="1" applyAlignment="1">
      <alignment/>
    </xf>
    <xf numFmtId="2" fontId="22" fillId="19" borderId="0" xfId="0" applyNumberFormat="1" applyFont="1" applyFill="1" applyBorder="1" applyAlignment="1">
      <alignment/>
    </xf>
    <xf numFmtId="2" fontId="18" fillId="22" borderId="10" xfId="0" applyNumberFormat="1" applyFont="1" applyFill="1" applyBorder="1" applyAlignment="1">
      <alignment/>
    </xf>
    <xf numFmtId="2" fontId="23" fillId="23" borderId="10" xfId="0" applyNumberFormat="1" applyFont="1" applyFill="1" applyBorder="1" applyAlignment="1">
      <alignment/>
    </xf>
    <xf numFmtId="2" fontId="23" fillId="19" borderId="0" xfId="0" applyNumberFormat="1" applyFont="1" applyFill="1" applyBorder="1" applyAlignment="1">
      <alignment/>
    </xf>
    <xf numFmtId="2" fontId="18" fillId="22" borderId="11" xfId="0" applyNumberFormat="1" applyFont="1" applyFill="1" applyBorder="1" applyAlignment="1">
      <alignment/>
    </xf>
    <xf numFmtId="2" fontId="18" fillId="24" borderId="10" xfId="0" applyNumberFormat="1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2" fontId="21" fillId="26" borderId="10" xfId="0" applyNumberFormat="1" applyFont="1" applyFill="1" applyBorder="1" applyAlignment="1">
      <alignment/>
    </xf>
    <xf numFmtId="2" fontId="21" fillId="27" borderId="10" xfId="0" applyNumberFormat="1" applyFont="1" applyFill="1" applyBorder="1" applyAlignment="1">
      <alignment/>
    </xf>
    <xf numFmtId="2" fontId="0" fillId="18" borderId="0" xfId="0" applyNumberFormat="1" applyFill="1" applyBorder="1" applyAlignment="1">
      <alignment/>
    </xf>
    <xf numFmtId="2" fontId="0" fillId="28" borderId="0" xfId="0" applyNumberFormat="1" applyFill="1" applyBorder="1" applyAlignment="1">
      <alignment/>
    </xf>
    <xf numFmtId="2" fontId="0" fillId="18" borderId="0" xfId="0" applyNumberFormat="1" applyFont="1" applyFill="1" applyAlignment="1">
      <alignment/>
    </xf>
    <xf numFmtId="2" fontId="18" fillId="18" borderId="11" xfId="0" applyNumberFormat="1" applyFont="1" applyFill="1" applyBorder="1" applyAlignment="1">
      <alignment/>
    </xf>
    <xf numFmtId="2" fontId="0" fillId="28" borderId="0" xfId="0" applyNumberFormat="1" applyFont="1" applyFill="1" applyBorder="1" applyAlignment="1">
      <alignment/>
    </xf>
    <xf numFmtId="2" fontId="18" fillId="29" borderId="10" xfId="0" applyNumberFormat="1" applyFont="1" applyFill="1" applyBorder="1" applyAlignment="1">
      <alignment/>
    </xf>
    <xf numFmtId="2" fontId="18" fillId="20" borderId="12" xfId="0" applyNumberFormat="1" applyFont="1" applyFill="1" applyBorder="1" applyAlignment="1">
      <alignment/>
    </xf>
    <xf numFmtId="2" fontId="18" fillId="18" borderId="10" xfId="0" applyNumberFormat="1" applyFont="1" applyFill="1" applyBorder="1" applyAlignment="1">
      <alignment/>
    </xf>
    <xf numFmtId="2" fontId="21" fillId="18" borderId="10" xfId="0" applyNumberFormat="1" applyFont="1" applyFill="1" applyBorder="1" applyAlignment="1">
      <alignment/>
    </xf>
    <xf numFmtId="2" fontId="22" fillId="28" borderId="0" xfId="0" applyNumberFormat="1" applyFont="1" applyFill="1" applyBorder="1" applyAlignment="1">
      <alignment/>
    </xf>
    <xf numFmtId="0" fontId="0" fillId="28" borderId="0" xfId="0" applyNumberFormat="1" applyFont="1" applyFill="1" applyBorder="1" applyAlignment="1">
      <alignment/>
    </xf>
    <xf numFmtId="2" fontId="23" fillId="28" borderId="0" xfId="0" applyNumberFormat="1" applyFont="1" applyFill="1" applyBorder="1" applyAlignment="1">
      <alignment/>
    </xf>
    <xf numFmtId="2" fontId="18" fillId="24" borderId="11" xfId="0" applyNumberFormat="1" applyFont="1" applyFill="1" applyBorder="1" applyAlignment="1">
      <alignment/>
    </xf>
    <xf numFmtId="2" fontId="22" fillId="19" borderId="13" xfId="0" applyNumberFormat="1" applyFont="1" applyFill="1" applyBorder="1" applyAlignment="1">
      <alignment/>
    </xf>
    <xf numFmtId="2" fontId="18" fillId="20" borderId="14" xfId="0" applyNumberFormat="1" applyFont="1" applyFill="1" applyBorder="1" applyAlignment="1">
      <alignment/>
    </xf>
    <xf numFmtId="2" fontId="0" fillId="19" borderId="14" xfId="0" applyNumberFormat="1" applyFont="1" applyFill="1" applyBorder="1" applyAlignment="1">
      <alignment/>
    </xf>
    <xf numFmtId="0" fontId="0" fillId="18" borderId="0" xfId="0" applyFill="1" applyAlignment="1" applyProtection="1">
      <alignment/>
      <protection hidden="1"/>
    </xf>
    <xf numFmtId="0" fontId="0" fillId="18" borderId="0" xfId="0" applyFill="1" applyAlignment="1" applyProtection="1">
      <alignment horizontal="center" vertic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2" fontId="28" fillId="18" borderId="0" xfId="0" applyNumberFormat="1" applyFont="1" applyFill="1" applyBorder="1" applyAlignment="1" applyProtection="1">
      <alignment horizontal="left" vertical="center"/>
      <protection hidden="1"/>
    </xf>
    <xf numFmtId="0" fontId="22" fillId="18" borderId="0" xfId="0" applyFont="1" applyFill="1" applyBorder="1" applyAlignment="1" applyProtection="1">
      <alignment horizontal="center" vertical="center"/>
      <protection hidden="1"/>
    </xf>
    <xf numFmtId="0" fontId="0" fillId="22" borderId="15" xfId="0" applyFill="1" applyBorder="1" applyAlignment="1" applyProtection="1">
      <alignment vertical="top" wrapText="1"/>
      <protection hidden="1"/>
    </xf>
    <xf numFmtId="9" fontId="0" fillId="18" borderId="0" xfId="0" applyNumberFormat="1" applyFont="1" applyFill="1" applyBorder="1" applyAlignment="1" applyProtection="1">
      <alignment/>
      <protection hidden="1"/>
    </xf>
    <xf numFmtId="0" fontId="0" fillId="18" borderId="16" xfId="0" applyFill="1" applyBorder="1" applyAlignment="1" applyProtection="1">
      <alignment vertical="top" wrapText="1"/>
      <protection hidden="1"/>
    </xf>
    <xf numFmtId="173" fontId="0" fillId="18" borderId="17" xfId="50" applyNumberFormat="1" applyFont="1" applyFill="1" applyBorder="1" applyAlignment="1" applyProtection="1">
      <alignment horizontal="right" vertical="top"/>
      <protection hidden="1"/>
    </xf>
    <xf numFmtId="0" fontId="0" fillId="18" borderId="16" xfId="0" applyFill="1" applyBorder="1" applyAlignment="1" applyProtection="1">
      <alignment/>
      <protection hidden="1"/>
    </xf>
    <xf numFmtId="173" fontId="0" fillId="18" borderId="17" xfId="0" applyNumberFormat="1" applyFill="1" applyBorder="1" applyAlignment="1" applyProtection="1">
      <alignment horizontal="right" vertical="center"/>
      <protection hidden="1"/>
    </xf>
    <xf numFmtId="173" fontId="0" fillId="22" borderId="17" xfId="0" applyNumberFormat="1" applyFill="1" applyBorder="1" applyAlignment="1" applyProtection="1">
      <alignment horizontal="right" vertical="center"/>
      <protection hidden="1"/>
    </xf>
    <xf numFmtId="9" fontId="0" fillId="18" borderId="0" xfId="0" applyNumberFormat="1" applyFont="1" applyFill="1" applyBorder="1" applyAlignment="1" applyProtection="1">
      <alignment vertical="center"/>
      <protection hidden="1"/>
    </xf>
    <xf numFmtId="0" fontId="0" fillId="22" borderId="16" xfId="0" applyFont="1" applyFill="1" applyBorder="1" applyAlignment="1" applyProtection="1">
      <alignment vertical="top"/>
      <protection hidden="1"/>
    </xf>
    <xf numFmtId="173" fontId="0" fillId="22" borderId="17" xfId="0" applyNumberFormat="1" applyFill="1" applyBorder="1" applyAlignment="1" applyProtection="1">
      <alignment horizontal="right" vertical="top"/>
      <protection hidden="1"/>
    </xf>
    <xf numFmtId="9" fontId="0" fillId="18" borderId="0" xfId="0" applyNumberFormat="1" applyFont="1" applyFill="1" applyBorder="1" applyAlignment="1" applyProtection="1">
      <alignment horizontal="right" vertical="top"/>
      <protection hidden="1"/>
    </xf>
    <xf numFmtId="9" fontId="0" fillId="18" borderId="0" xfId="0" applyNumberFormat="1" applyFont="1" applyFill="1" applyBorder="1" applyAlignment="1" applyProtection="1">
      <alignment horizontal="right" vertical="center"/>
      <protection hidden="1"/>
    </xf>
    <xf numFmtId="0" fontId="0" fillId="22" borderId="16" xfId="0" applyFont="1" applyFill="1" applyBorder="1" applyAlignment="1" applyProtection="1">
      <alignment/>
      <protection hidden="1"/>
    </xf>
    <xf numFmtId="173" fontId="0" fillId="22" borderId="17" xfId="0" applyNumberFormat="1" applyFill="1" applyBorder="1" applyAlignment="1" applyProtection="1">
      <alignment horizontal="right"/>
      <protection hidden="1"/>
    </xf>
    <xf numFmtId="9" fontId="0" fillId="18" borderId="0" xfId="0" applyNumberFormat="1" applyFont="1" applyFill="1" applyBorder="1" applyAlignment="1" applyProtection="1">
      <alignment horizontal="right"/>
      <protection hidden="1"/>
    </xf>
    <xf numFmtId="0" fontId="0" fillId="22" borderId="16" xfId="0" applyFill="1" applyBorder="1" applyAlignment="1" applyProtection="1">
      <alignment/>
      <protection hidden="1"/>
    </xf>
    <xf numFmtId="0" fontId="0" fillId="18" borderId="16" xfId="0" applyFont="1" applyFill="1" applyBorder="1" applyAlignment="1" applyProtection="1">
      <alignment vertical="center"/>
      <protection hidden="1"/>
    </xf>
    <xf numFmtId="173" fontId="0" fillId="18" borderId="14" xfId="0" applyNumberFormat="1" applyFill="1" applyBorder="1" applyAlignment="1" applyProtection="1">
      <alignment horizontal="right" vertical="center"/>
      <protection locked="0"/>
    </xf>
    <xf numFmtId="0" fontId="0" fillId="18" borderId="0" xfId="0" applyFont="1" applyFill="1" applyAlignment="1" applyProtection="1">
      <alignment/>
      <protection hidden="1"/>
    </xf>
    <xf numFmtId="173" fontId="22" fillId="18" borderId="17" xfId="0" applyNumberFormat="1" applyFont="1" applyFill="1" applyBorder="1" applyAlignment="1" applyProtection="1">
      <alignment horizontal="right" vertical="center"/>
      <protection hidden="1"/>
    </xf>
    <xf numFmtId="0" fontId="0" fillId="18" borderId="16" xfId="0" applyFont="1" applyFill="1" applyBorder="1" applyAlignment="1" applyProtection="1">
      <alignment/>
      <protection hidden="1"/>
    </xf>
    <xf numFmtId="173" fontId="37" fillId="18" borderId="17" xfId="0" applyNumberFormat="1" applyFont="1" applyFill="1" applyBorder="1" applyAlignment="1" applyProtection="1">
      <alignment horizontal="right" vertical="center"/>
      <protection hidden="1"/>
    </xf>
    <xf numFmtId="0" fontId="0" fillId="22" borderId="18" xfId="0" applyFill="1" applyBorder="1" applyAlignment="1" applyProtection="1">
      <alignment/>
      <protection hidden="1"/>
    </xf>
    <xf numFmtId="9" fontId="0" fillId="18" borderId="0" xfId="0" applyNumberFormat="1" applyFont="1" applyFill="1" applyBorder="1" applyAlignment="1" applyProtection="1">
      <alignment/>
      <protection hidden="1"/>
    </xf>
    <xf numFmtId="0" fontId="0" fillId="18" borderId="0" xfId="0" applyFill="1" applyAlignment="1">
      <alignment/>
    </xf>
    <xf numFmtId="0" fontId="0" fillId="18" borderId="0" xfId="0" applyFill="1" applyAlignment="1">
      <alignment horizontal="center" vertical="center"/>
    </xf>
    <xf numFmtId="0" fontId="0" fillId="18" borderId="0" xfId="0" applyFont="1" applyFill="1" applyBorder="1" applyAlignment="1">
      <alignment/>
    </xf>
    <xf numFmtId="0" fontId="0" fillId="22" borderId="16" xfId="0" applyFill="1" applyBorder="1" applyAlignment="1" applyProtection="1">
      <alignment wrapText="1"/>
      <protection hidden="1"/>
    </xf>
    <xf numFmtId="173" fontId="0" fillId="22" borderId="19" xfId="50" applyNumberFormat="1" applyFont="1" applyFill="1" applyBorder="1" applyAlignment="1" applyProtection="1">
      <alignment horizontal="right" vertical="center"/>
      <protection hidden="1"/>
    </xf>
    <xf numFmtId="9" fontId="0" fillId="18" borderId="0" xfId="0" applyNumberFormat="1" applyFill="1" applyBorder="1" applyAlignment="1" applyProtection="1">
      <alignment/>
      <protection hidden="1"/>
    </xf>
    <xf numFmtId="0" fontId="18" fillId="22" borderId="11" xfId="0" applyNumberFormat="1" applyFont="1" applyFill="1" applyBorder="1" applyAlignment="1">
      <alignment/>
    </xf>
    <xf numFmtId="2" fontId="18" fillId="20" borderId="11" xfId="0" applyNumberFormat="1" applyFont="1" applyFill="1" applyBorder="1" applyAlignment="1">
      <alignment/>
    </xf>
    <xf numFmtId="1" fontId="0" fillId="18" borderId="0" xfId="0" applyNumberFormat="1" applyFill="1" applyBorder="1" applyAlignment="1">
      <alignment/>
    </xf>
    <xf numFmtId="1" fontId="0" fillId="18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8" borderId="0" xfId="0" applyNumberFormat="1" applyFill="1" applyBorder="1" applyAlignment="1">
      <alignment/>
    </xf>
    <xf numFmtId="1" fontId="0" fillId="28" borderId="0" xfId="0" applyNumberFormat="1" applyFont="1" applyFill="1" applyBorder="1" applyAlignment="1">
      <alignment/>
    </xf>
    <xf numFmtId="1" fontId="22" fillId="28" borderId="0" xfId="0" applyNumberFormat="1" applyFont="1" applyFill="1" applyBorder="1" applyAlignment="1">
      <alignment/>
    </xf>
    <xf numFmtId="1" fontId="23" fillId="28" borderId="0" xfId="0" applyNumberFormat="1" applyFont="1" applyFill="1" applyBorder="1" applyAlignment="1">
      <alignment/>
    </xf>
    <xf numFmtId="2" fontId="18" fillId="18" borderId="20" xfId="0" applyNumberFormat="1" applyFont="1" applyFill="1" applyBorder="1" applyAlignment="1">
      <alignment/>
    </xf>
    <xf numFmtId="2" fontId="18" fillId="30" borderId="11" xfId="0" applyNumberFormat="1" applyFont="1" applyFill="1" applyBorder="1" applyAlignment="1">
      <alignment/>
    </xf>
    <xf numFmtId="2" fontId="23" fillId="23" borderId="11" xfId="0" applyNumberFormat="1" applyFont="1" applyFill="1" applyBorder="1" applyAlignment="1">
      <alignment/>
    </xf>
    <xf numFmtId="2" fontId="18" fillId="31" borderId="11" xfId="0" applyNumberFormat="1" applyFont="1" applyFill="1" applyBorder="1" applyAlignment="1">
      <alignment/>
    </xf>
    <xf numFmtId="2" fontId="21" fillId="32" borderId="11" xfId="0" applyNumberFormat="1" applyFont="1" applyFill="1" applyBorder="1" applyAlignment="1">
      <alignment/>
    </xf>
    <xf numFmtId="2" fontId="18" fillId="25" borderId="11" xfId="0" applyNumberFormat="1" applyFont="1" applyFill="1" applyBorder="1" applyAlignment="1">
      <alignment/>
    </xf>
    <xf numFmtId="2" fontId="21" fillId="21" borderId="18" xfId="0" applyNumberFormat="1" applyFont="1" applyFill="1" applyBorder="1" applyAlignment="1">
      <alignment/>
    </xf>
    <xf numFmtId="1" fontId="0" fillId="25" borderId="14" xfId="50" applyNumberFormat="1" applyFont="1" applyFill="1" applyBorder="1" applyAlignment="1" applyProtection="1">
      <alignment/>
      <protection locked="0"/>
    </xf>
    <xf numFmtId="1" fontId="0" fillId="25" borderId="21" xfId="50" applyNumberFormat="1" applyFont="1" applyFill="1" applyBorder="1" applyAlignment="1" applyProtection="1">
      <alignment/>
      <protection locked="0"/>
    </xf>
    <xf numFmtId="1" fontId="0" fillId="22" borderId="14" xfId="50" applyNumberFormat="1" applyFont="1" applyFill="1" applyBorder="1" applyAlignment="1" applyProtection="1">
      <alignment/>
      <protection locked="0"/>
    </xf>
    <xf numFmtId="2" fontId="0" fillId="18" borderId="0" xfId="0" applyNumberFormat="1" applyFont="1" applyFill="1" applyBorder="1" applyAlignment="1" applyProtection="1">
      <alignment/>
      <protection hidden="1"/>
    </xf>
    <xf numFmtId="2" fontId="0" fillId="18" borderId="0" xfId="0" applyNumberFormat="1" applyFill="1" applyBorder="1" applyAlignment="1" applyProtection="1">
      <alignment/>
      <protection hidden="1"/>
    </xf>
    <xf numFmtId="1" fontId="0" fillId="18" borderId="0" xfId="0" applyNumberFormat="1" applyFill="1" applyAlignment="1" applyProtection="1">
      <alignment/>
      <protection hidden="1"/>
    </xf>
    <xf numFmtId="1" fontId="0" fillId="18" borderId="0" xfId="0" applyNumberFormat="1" applyFill="1" applyBorder="1" applyAlignment="1" applyProtection="1">
      <alignment/>
      <protection hidden="1"/>
    </xf>
    <xf numFmtId="1" fontId="0" fillId="28" borderId="0" xfId="0" applyNumberFormat="1" applyFill="1" applyBorder="1" applyAlignment="1" applyProtection="1">
      <alignment/>
      <protection hidden="1"/>
    </xf>
    <xf numFmtId="2" fontId="0" fillId="18" borderId="0" xfId="0" applyNumberFormat="1" applyFill="1" applyBorder="1" applyAlignment="1" applyProtection="1">
      <alignment/>
      <protection hidden="1"/>
    </xf>
    <xf numFmtId="2" fontId="16" fillId="18" borderId="0" xfId="0" applyNumberFormat="1" applyFont="1" applyFill="1" applyBorder="1" applyAlignment="1" applyProtection="1">
      <alignment/>
      <protection hidden="1"/>
    </xf>
    <xf numFmtId="1" fontId="0" fillId="28" borderId="0" xfId="0" applyNumberFormat="1" applyFont="1" applyFill="1" applyAlignment="1" applyProtection="1">
      <alignment/>
      <protection hidden="1"/>
    </xf>
    <xf numFmtId="2" fontId="17" fillId="18" borderId="0" xfId="0" applyNumberFormat="1" applyFont="1" applyFill="1" applyBorder="1" applyAlignment="1" applyProtection="1">
      <alignment/>
      <protection hidden="1"/>
    </xf>
    <xf numFmtId="1" fontId="38" fillId="18" borderId="0" xfId="0" applyNumberFormat="1" applyFont="1" applyFill="1" applyBorder="1" applyAlignment="1" applyProtection="1">
      <alignment/>
      <protection hidden="1"/>
    </xf>
    <xf numFmtId="2" fontId="19" fillId="18" borderId="0" xfId="0" applyNumberFormat="1" applyFont="1" applyFill="1" applyBorder="1" applyAlignment="1" applyProtection="1">
      <alignment/>
      <protection hidden="1"/>
    </xf>
    <xf numFmtId="1" fontId="0" fillId="18" borderId="0" xfId="0" applyNumberFormat="1" applyFont="1" applyFill="1" applyAlignment="1" applyProtection="1">
      <alignment/>
      <protection hidden="1"/>
    </xf>
    <xf numFmtId="167" fontId="0" fillId="18" borderId="0" xfId="50" applyFont="1" applyFill="1" applyBorder="1" applyAlignment="1" applyProtection="1">
      <alignment/>
      <protection hidden="1"/>
    </xf>
    <xf numFmtId="1" fontId="20" fillId="28" borderId="0" xfId="50" applyNumberFormat="1" applyFont="1" applyFill="1" applyBorder="1" applyAlignment="1" applyProtection="1">
      <alignment/>
      <protection hidden="1"/>
    </xf>
    <xf numFmtId="1" fontId="0" fillId="18" borderId="0" xfId="50" applyNumberFormat="1" applyFont="1" applyFill="1" applyBorder="1" applyAlignment="1" applyProtection="1">
      <alignment/>
      <protection hidden="1"/>
    </xf>
    <xf numFmtId="168" fontId="21" fillId="18" borderId="0" xfId="50" applyNumberFormat="1" applyFont="1" applyFill="1" applyBorder="1" applyAlignment="1" applyProtection="1">
      <alignment/>
      <protection hidden="1"/>
    </xf>
    <xf numFmtId="166" fontId="18" fillId="22" borderId="0" xfId="0" applyNumberFormat="1" applyFont="1" applyFill="1" applyBorder="1" applyAlignment="1" applyProtection="1">
      <alignment/>
      <protection hidden="1"/>
    </xf>
    <xf numFmtId="9" fontId="18" fillId="18" borderId="0" xfId="0" applyNumberFormat="1" applyFont="1" applyFill="1" applyBorder="1" applyAlignment="1" applyProtection="1">
      <alignment/>
      <protection hidden="1"/>
    </xf>
    <xf numFmtId="166" fontId="18" fillId="18" borderId="0" xfId="0" applyNumberFormat="1" applyFont="1" applyFill="1" applyBorder="1" applyAlignment="1" applyProtection="1">
      <alignment/>
      <protection hidden="1"/>
    </xf>
    <xf numFmtId="1" fontId="18" fillId="18" borderId="0" xfId="0" applyNumberFormat="1" applyFont="1" applyFill="1" applyBorder="1" applyAlignment="1" applyProtection="1">
      <alignment horizontal="center"/>
      <protection hidden="1"/>
    </xf>
    <xf numFmtId="1" fontId="0" fillId="28" borderId="0" xfId="0" applyNumberFormat="1" applyFont="1" applyFill="1" applyBorder="1" applyAlignment="1" applyProtection="1">
      <alignment/>
      <protection hidden="1"/>
    </xf>
    <xf numFmtId="168" fontId="0" fillId="20" borderId="0" xfId="50" applyNumberFormat="1" applyFont="1" applyFill="1" applyBorder="1" applyAlignment="1" applyProtection="1">
      <alignment/>
      <protection hidden="1"/>
    </xf>
    <xf numFmtId="168" fontId="0" fillId="33" borderId="0" xfId="50" applyNumberFormat="1" applyFont="1" applyFill="1" applyBorder="1" applyAlignment="1" applyProtection="1">
      <alignment/>
      <protection hidden="1"/>
    </xf>
    <xf numFmtId="1" fontId="0" fillId="33" borderId="0" xfId="50" applyNumberFormat="1" applyFont="1" applyFill="1" applyBorder="1" applyAlignment="1" applyProtection="1">
      <alignment/>
      <protection hidden="1"/>
    </xf>
    <xf numFmtId="168" fontId="21" fillId="25" borderId="13" xfId="50" applyNumberFormat="1" applyFont="1" applyFill="1" applyBorder="1" applyAlignment="1" applyProtection="1">
      <alignment/>
      <protection hidden="1"/>
    </xf>
    <xf numFmtId="168" fontId="21" fillId="34" borderId="0" xfId="50" applyNumberFormat="1" applyFont="1" applyFill="1" applyBorder="1" applyAlignment="1" applyProtection="1">
      <alignment/>
      <protection hidden="1"/>
    </xf>
    <xf numFmtId="1" fontId="21" fillId="34" borderId="0" xfId="50" applyNumberFormat="1" applyFont="1" applyFill="1" applyBorder="1" applyAlignment="1" applyProtection="1">
      <alignment/>
      <protection hidden="1"/>
    </xf>
    <xf numFmtId="1" fontId="22" fillId="28" borderId="0" xfId="0" applyNumberFormat="1" applyFont="1" applyFill="1" applyBorder="1" applyAlignment="1" applyProtection="1">
      <alignment/>
      <protection hidden="1"/>
    </xf>
    <xf numFmtId="168" fontId="18" fillId="18" borderId="0" xfId="50" applyNumberFormat="1" applyFont="1" applyFill="1" applyBorder="1" applyAlignment="1" applyProtection="1">
      <alignment/>
      <protection hidden="1"/>
    </xf>
    <xf numFmtId="168" fontId="0" fillId="18" borderId="0" xfId="50" applyNumberFormat="1" applyFont="1" applyFill="1" applyBorder="1" applyAlignment="1" applyProtection="1">
      <alignment/>
      <protection hidden="1"/>
    </xf>
    <xf numFmtId="168" fontId="23" fillId="25" borderId="0" xfId="50" applyNumberFormat="1" applyFont="1" applyFill="1" applyBorder="1" applyAlignment="1" applyProtection="1">
      <alignment/>
      <protection hidden="1"/>
    </xf>
    <xf numFmtId="168" fontId="23" fillId="34" borderId="0" xfId="50" applyNumberFormat="1" applyFont="1" applyFill="1" applyBorder="1" applyAlignment="1" applyProtection="1">
      <alignment/>
      <protection hidden="1"/>
    </xf>
    <xf numFmtId="1" fontId="23" fillId="34" borderId="0" xfId="50" applyNumberFormat="1" applyFont="1" applyFill="1" applyBorder="1" applyAlignment="1" applyProtection="1">
      <alignment/>
      <protection hidden="1"/>
    </xf>
    <xf numFmtId="1" fontId="23" fillId="28" borderId="0" xfId="0" applyNumberFormat="1" applyFont="1" applyFill="1" applyBorder="1" applyAlignment="1" applyProtection="1">
      <alignment/>
      <protection hidden="1"/>
    </xf>
    <xf numFmtId="168" fontId="0" fillId="34" borderId="0" xfId="50" applyNumberFormat="1" applyFont="1" applyFill="1" applyBorder="1" applyAlignment="1" applyProtection="1">
      <alignment/>
      <protection hidden="1"/>
    </xf>
    <xf numFmtId="1" fontId="0" fillId="34" borderId="0" xfId="50" applyNumberFormat="1" applyFont="1" applyFill="1" applyBorder="1" applyAlignment="1" applyProtection="1">
      <alignment/>
      <protection hidden="1"/>
    </xf>
    <xf numFmtId="168" fontId="0" fillId="25" borderId="0" xfId="50" applyNumberFormat="1" applyFont="1" applyFill="1" applyBorder="1" applyAlignment="1" applyProtection="1">
      <alignment/>
      <protection hidden="1"/>
    </xf>
    <xf numFmtId="168" fontId="21" fillId="25" borderId="0" xfId="50" applyNumberFormat="1" applyFont="1" applyFill="1" applyBorder="1" applyAlignment="1" applyProtection="1">
      <alignment/>
      <protection hidden="1"/>
    </xf>
    <xf numFmtId="168" fontId="23" fillId="33" borderId="0" xfId="50" applyNumberFormat="1" applyFont="1" applyFill="1" applyBorder="1" applyAlignment="1" applyProtection="1">
      <alignment vertical="center"/>
      <protection hidden="1"/>
    </xf>
    <xf numFmtId="1" fontId="38" fillId="18" borderId="0" xfId="50" applyNumberFormat="1" applyFont="1" applyFill="1" applyBorder="1" applyAlignment="1" applyProtection="1">
      <alignment/>
      <protection hidden="1"/>
    </xf>
    <xf numFmtId="9" fontId="0" fillId="18" borderId="0" xfId="50" applyNumberFormat="1" applyFont="1" applyFill="1" applyBorder="1" applyAlignment="1" applyProtection="1">
      <alignment/>
      <protection hidden="1"/>
    </xf>
    <xf numFmtId="168" fontId="22" fillId="34" borderId="0" xfId="50" applyNumberFormat="1" applyFont="1" applyFill="1" applyBorder="1" applyAlignment="1" applyProtection="1">
      <alignment/>
      <protection hidden="1"/>
    </xf>
    <xf numFmtId="1" fontId="22" fillId="34" borderId="0" xfId="50" applyNumberFormat="1" applyFont="1" applyFill="1" applyBorder="1" applyAlignment="1" applyProtection="1">
      <alignment/>
      <protection hidden="1"/>
    </xf>
    <xf numFmtId="168" fontId="23" fillId="33" borderId="22" xfId="50" applyNumberFormat="1" applyFont="1" applyFill="1" applyBorder="1" applyAlignment="1" applyProtection="1">
      <alignment vertical="center"/>
      <protection hidden="1"/>
    </xf>
    <xf numFmtId="168" fontId="23" fillId="33" borderId="23" xfId="50" applyNumberFormat="1" applyFont="1" applyFill="1" applyBorder="1" applyAlignment="1" applyProtection="1">
      <alignment vertical="center"/>
      <protection hidden="1"/>
    </xf>
    <xf numFmtId="1" fontId="39" fillId="34" borderId="0" xfId="50" applyNumberFormat="1" applyFont="1" applyFill="1" applyBorder="1" applyAlignment="1" applyProtection="1">
      <alignment/>
      <protection hidden="1"/>
    </xf>
    <xf numFmtId="168" fontId="18" fillId="25" borderId="0" xfId="50" applyNumberFormat="1" applyFont="1" applyFill="1" applyBorder="1" applyAlignment="1" applyProtection="1">
      <alignment/>
      <protection hidden="1"/>
    </xf>
    <xf numFmtId="168" fontId="18" fillId="34" borderId="0" xfId="50" applyNumberFormat="1" applyFont="1" applyFill="1" applyBorder="1" applyAlignment="1" applyProtection="1">
      <alignment/>
      <protection hidden="1"/>
    </xf>
    <xf numFmtId="168" fontId="24" fillId="34" borderId="11" xfId="50" applyNumberFormat="1" applyFont="1" applyFill="1" applyBorder="1" applyAlignment="1" applyProtection="1">
      <alignment/>
      <protection hidden="1"/>
    </xf>
    <xf numFmtId="168" fontId="18" fillId="18" borderId="11" xfId="50" applyNumberFormat="1" applyFont="1" applyFill="1" applyBorder="1" applyAlignment="1" applyProtection="1">
      <alignment/>
      <protection hidden="1"/>
    </xf>
    <xf numFmtId="168" fontId="21" fillId="18" borderId="11" xfId="50" applyNumberFormat="1" applyFont="1" applyFill="1" applyBorder="1" applyAlignment="1" applyProtection="1">
      <alignment/>
      <protection hidden="1"/>
    </xf>
    <xf numFmtId="1" fontId="21" fillId="18" borderId="0" xfId="50" applyNumberFormat="1" applyFont="1" applyFill="1" applyBorder="1" applyAlignment="1" applyProtection="1">
      <alignment/>
      <protection hidden="1"/>
    </xf>
    <xf numFmtId="168" fontId="18" fillId="20" borderId="0" xfId="50" applyNumberFormat="1" applyFont="1" applyFill="1" applyBorder="1" applyAlignment="1" applyProtection="1">
      <alignment/>
      <protection hidden="1"/>
    </xf>
    <xf numFmtId="168" fontId="18" fillId="33" borderId="0" xfId="50" applyNumberFormat="1" applyFont="1" applyFill="1" applyBorder="1" applyAlignment="1" applyProtection="1">
      <alignment/>
      <protection hidden="1"/>
    </xf>
    <xf numFmtId="1" fontId="18" fillId="33" borderId="0" xfId="50" applyNumberFormat="1" applyFont="1" applyFill="1" applyBorder="1" applyAlignment="1" applyProtection="1">
      <alignment/>
      <protection hidden="1"/>
    </xf>
    <xf numFmtId="1" fontId="18" fillId="18" borderId="0" xfId="50" applyNumberFormat="1" applyFont="1" applyFill="1" applyBorder="1" applyAlignment="1" applyProtection="1">
      <alignment/>
      <protection hidden="1"/>
    </xf>
    <xf numFmtId="168" fontId="23" fillId="35" borderId="0" xfId="50" applyNumberFormat="1" applyFont="1" applyFill="1" applyBorder="1" applyAlignment="1" applyProtection="1">
      <alignment/>
      <protection hidden="1"/>
    </xf>
    <xf numFmtId="2" fontId="0" fillId="18" borderId="0" xfId="0" applyNumberFormat="1" applyFill="1" applyAlignment="1" applyProtection="1">
      <alignment/>
      <protection hidden="1"/>
    </xf>
    <xf numFmtId="1" fontId="0" fillId="20" borderId="10" xfId="50" applyNumberFormat="1" applyFont="1" applyFill="1" applyBorder="1" applyAlignment="1" applyProtection="1">
      <alignment/>
      <protection locked="0"/>
    </xf>
    <xf numFmtId="1" fontId="0" fillId="20" borderId="14" xfId="50" applyNumberFormat="1" applyFont="1" applyFill="1" applyBorder="1" applyAlignment="1" applyProtection="1">
      <alignment/>
      <protection locked="0"/>
    </xf>
    <xf numFmtId="1" fontId="0" fillId="20" borderId="21" xfId="50" applyNumberFormat="1" applyFont="1" applyFill="1" applyBorder="1" applyAlignment="1" applyProtection="1">
      <alignment/>
      <protection locked="0"/>
    </xf>
    <xf numFmtId="9" fontId="0" fillId="25" borderId="0" xfId="50" applyNumberFormat="1" applyFont="1" applyFill="1" applyBorder="1" applyAlignment="1" applyProtection="1">
      <alignment/>
      <protection locked="0"/>
    </xf>
    <xf numFmtId="168" fontId="18" fillId="25" borderId="11" xfId="50" applyNumberFormat="1" applyFont="1" applyFill="1" applyBorder="1" applyAlignment="1" applyProtection="1">
      <alignment/>
      <protection locked="0"/>
    </xf>
    <xf numFmtId="168" fontId="21" fillId="25" borderId="11" xfId="50" applyNumberFormat="1" applyFont="1" applyFill="1" applyBorder="1" applyAlignment="1" applyProtection="1">
      <alignment/>
      <protection locked="0"/>
    </xf>
    <xf numFmtId="168" fontId="21" fillId="25" borderId="24" xfId="50" applyNumberFormat="1" applyFont="1" applyFill="1" applyBorder="1" applyAlignment="1" applyProtection="1">
      <alignment/>
      <protection locked="0"/>
    </xf>
    <xf numFmtId="168" fontId="21" fillId="20" borderId="14" xfId="50" applyNumberFormat="1" applyFont="1" applyFill="1" applyBorder="1" applyAlignment="1" applyProtection="1">
      <alignment/>
      <protection locked="0"/>
    </xf>
    <xf numFmtId="168" fontId="0" fillId="22" borderId="0" xfId="50" applyNumberFormat="1" applyFont="1" applyFill="1" applyBorder="1" applyAlignment="1" applyProtection="1">
      <alignment/>
      <protection locked="0"/>
    </xf>
    <xf numFmtId="9" fontId="0" fillId="22" borderId="0" xfId="50" applyNumberFormat="1" applyFont="1" applyFill="1" applyBorder="1" applyAlignment="1" applyProtection="1">
      <alignment/>
      <protection locked="0"/>
    </xf>
    <xf numFmtId="168" fontId="21" fillId="20" borderId="20" xfId="50" applyNumberFormat="1" applyFont="1" applyFill="1" applyBorder="1" applyAlignment="1" applyProtection="1">
      <alignment/>
      <protection locked="0"/>
    </xf>
    <xf numFmtId="168" fontId="0" fillId="20" borderId="0" xfId="50" applyNumberFormat="1" applyFont="1" applyFill="1" applyBorder="1" applyAlignment="1" applyProtection="1">
      <alignment/>
      <protection locked="0"/>
    </xf>
    <xf numFmtId="168" fontId="21" fillId="20" borderId="11" xfId="50" applyNumberFormat="1" applyFont="1" applyFill="1" applyBorder="1" applyAlignment="1" applyProtection="1">
      <alignment/>
      <protection locked="0"/>
    </xf>
    <xf numFmtId="168" fontId="21" fillId="20" borderId="24" xfId="50" applyNumberFormat="1" applyFont="1" applyFill="1" applyBorder="1" applyAlignment="1" applyProtection="1">
      <alignment/>
      <protection locked="0"/>
    </xf>
    <xf numFmtId="170" fontId="23" fillId="25" borderId="25" xfId="50" applyNumberFormat="1" applyFont="1" applyFill="1" applyBorder="1" applyAlignment="1" applyProtection="1">
      <alignment/>
      <protection locked="0"/>
    </xf>
    <xf numFmtId="168" fontId="18" fillId="20" borderId="14" xfId="50" applyNumberFormat="1" applyFont="1" applyFill="1" applyBorder="1" applyAlignment="1" applyProtection="1">
      <alignment/>
      <protection locked="0"/>
    </xf>
    <xf numFmtId="9" fontId="18" fillId="22" borderId="0" xfId="0" applyNumberFormat="1" applyFont="1" applyFill="1" applyBorder="1" applyAlignment="1" applyProtection="1">
      <alignment/>
      <protection locked="0"/>
    </xf>
    <xf numFmtId="168" fontId="18" fillId="20" borderId="20" xfId="50" applyNumberFormat="1" applyFont="1" applyFill="1" applyBorder="1" applyAlignment="1" applyProtection="1">
      <alignment/>
      <protection locked="0"/>
    </xf>
    <xf numFmtId="168" fontId="18" fillId="20" borderId="11" xfId="50" applyNumberFormat="1" applyFont="1" applyFill="1" applyBorder="1" applyAlignment="1" applyProtection="1">
      <alignment/>
      <protection locked="0"/>
    </xf>
    <xf numFmtId="168" fontId="18" fillId="20" borderId="24" xfId="50" applyNumberFormat="1" applyFont="1" applyFill="1" applyBorder="1" applyAlignment="1" applyProtection="1">
      <alignment/>
      <protection locked="0"/>
    </xf>
    <xf numFmtId="168" fontId="18" fillId="20" borderId="21" xfId="50" applyNumberFormat="1" applyFont="1" applyFill="1" applyBorder="1" applyAlignment="1" applyProtection="1">
      <alignment/>
      <protection locked="0"/>
    </xf>
    <xf numFmtId="168" fontId="0" fillId="20" borderId="22" xfId="50" applyNumberFormat="1" applyFont="1" applyFill="1" applyBorder="1" applyAlignment="1" applyProtection="1">
      <alignment/>
      <protection locked="0"/>
    </xf>
    <xf numFmtId="1" fontId="18" fillId="22" borderId="14" xfId="0" applyNumberFormat="1" applyFont="1" applyFill="1" applyBorder="1" applyAlignment="1" applyProtection="1">
      <alignment horizontal="center"/>
      <protection locked="0"/>
    </xf>
    <xf numFmtId="1" fontId="18" fillId="22" borderId="22" xfId="0" applyNumberFormat="1" applyFont="1" applyFill="1" applyBorder="1" applyAlignment="1" applyProtection="1">
      <alignment horizontal="center"/>
      <protection locked="0"/>
    </xf>
    <xf numFmtId="1" fontId="0" fillId="20" borderId="26" xfId="50" applyNumberFormat="1" applyFont="1" applyFill="1" applyBorder="1" applyAlignment="1" applyProtection="1">
      <alignment/>
      <protection locked="0"/>
    </xf>
    <xf numFmtId="1" fontId="0" fillId="20" borderId="27" xfId="50" applyNumberFormat="1" applyFont="1" applyFill="1" applyBorder="1" applyAlignment="1" applyProtection="1">
      <alignment/>
      <protection locked="0"/>
    </xf>
    <xf numFmtId="1" fontId="18" fillId="18" borderId="0" xfId="0" applyNumberFormat="1" applyFont="1" applyFill="1" applyBorder="1" applyAlignment="1" applyProtection="1">
      <alignment/>
      <protection hidden="1"/>
    </xf>
    <xf numFmtId="1" fontId="18" fillId="20" borderId="14" xfId="50" applyNumberFormat="1" applyFont="1" applyFill="1" applyBorder="1" applyAlignment="1" applyProtection="1">
      <alignment/>
      <protection locked="0"/>
    </xf>
    <xf numFmtId="168" fontId="21" fillId="36" borderId="28" xfId="50" applyNumberFormat="1" applyFont="1" applyFill="1" applyBorder="1" applyAlignment="1" applyProtection="1">
      <alignment/>
      <protection hidden="1"/>
    </xf>
    <xf numFmtId="1" fontId="21" fillId="36" borderId="25" xfId="50" applyNumberFormat="1" applyFont="1" applyFill="1" applyBorder="1" applyAlignment="1" applyProtection="1">
      <alignment/>
      <protection hidden="1"/>
    </xf>
    <xf numFmtId="1" fontId="23" fillId="36" borderId="29" xfId="50" applyNumberFormat="1" applyFont="1" applyFill="1" applyBorder="1" applyAlignment="1" applyProtection="1">
      <alignment/>
      <protection hidden="1"/>
    </xf>
    <xf numFmtId="1" fontId="23" fillId="36" borderId="30" xfId="50" applyNumberFormat="1" applyFont="1" applyFill="1" applyBorder="1" applyAlignment="1" applyProtection="1">
      <alignment/>
      <protection hidden="1"/>
    </xf>
    <xf numFmtId="1" fontId="23" fillId="36" borderId="31" xfId="50" applyNumberFormat="1" applyFont="1" applyFill="1" applyBorder="1" applyAlignment="1" applyProtection="1">
      <alignment/>
      <protection hidden="1"/>
    </xf>
    <xf numFmtId="1" fontId="23" fillId="36" borderId="32" xfId="50" applyNumberFormat="1" applyFont="1" applyFill="1" applyBorder="1" applyAlignment="1" applyProtection="1">
      <alignment/>
      <protection hidden="1"/>
    </xf>
    <xf numFmtId="1" fontId="23" fillId="36" borderId="33" xfId="50" applyNumberFormat="1" applyFont="1" applyFill="1" applyBorder="1" applyAlignment="1" applyProtection="1">
      <alignment/>
      <protection hidden="1"/>
    </xf>
    <xf numFmtId="1" fontId="0" fillId="36" borderId="14" xfId="50" applyNumberFormat="1" applyFont="1" applyFill="1" applyBorder="1" applyAlignment="1" applyProtection="1">
      <alignment/>
      <protection hidden="1"/>
    </xf>
    <xf numFmtId="1" fontId="21" fillId="36" borderId="14" xfId="50" applyNumberFormat="1" applyFont="1" applyFill="1" applyBorder="1" applyAlignment="1" applyProtection="1">
      <alignment/>
      <protection hidden="1"/>
    </xf>
    <xf numFmtId="168" fontId="21" fillId="36" borderId="14" xfId="50" applyNumberFormat="1" applyFont="1" applyFill="1" applyBorder="1" applyAlignment="1" applyProtection="1">
      <alignment/>
      <protection hidden="1"/>
    </xf>
    <xf numFmtId="168" fontId="21" fillId="36" borderId="20" xfId="50" applyNumberFormat="1" applyFont="1" applyFill="1" applyBorder="1" applyAlignment="1" applyProtection="1">
      <alignment/>
      <protection hidden="1"/>
    </xf>
    <xf numFmtId="1" fontId="22" fillId="36" borderId="25" xfId="50" applyNumberFormat="1" applyFont="1" applyFill="1" applyBorder="1" applyAlignment="1" applyProtection="1">
      <alignment/>
      <protection hidden="1"/>
    </xf>
    <xf numFmtId="1" fontId="22" fillId="36" borderId="30" xfId="50" applyNumberFormat="1" applyFont="1" applyFill="1" applyBorder="1" applyAlignment="1" applyProtection="1">
      <alignment/>
      <protection hidden="1"/>
    </xf>
    <xf numFmtId="1" fontId="0" fillId="36" borderId="34" xfId="50" applyNumberFormat="1" applyFont="1" applyFill="1" applyBorder="1" applyAlignment="1" applyProtection="1">
      <alignment/>
      <protection hidden="1"/>
    </xf>
    <xf numFmtId="1" fontId="0" fillId="37" borderId="34" xfId="50" applyNumberFormat="1" applyFont="1" applyFill="1" applyBorder="1" applyAlignment="1" applyProtection="1">
      <alignment/>
      <protection hidden="1"/>
    </xf>
    <xf numFmtId="168" fontId="27" fillId="37" borderId="14" xfId="50" applyNumberFormat="1" applyFont="1" applyFill="1" applyBorder="1" applyAlignment="1" applyProtection="1">
      <alignment vertical="center"/>
      <protection hidden="1"/>
    </xf>
    <xf numFmtId="168" fontId="27" fillId="37" borderId="0" xfId="50" applyNumberFormat="1" applyFont="1" applyFill="1" applyBorder="1" applyAlignment="1" applyProtection="1">
      <alignment vertical="center"/>
      <protection hidden="1"/>
    </xf>
    <xf numFmtId="168" fontId="22" fillId="36" borderId="11" xfId="50" applyNumberFormat="1" applyFont="1" applyFill="1" applyBorder="1" applyAlignment="1" applyProtection="1">
      <alignment/>
      <protection hidden="1"/>
    </xf>
    <xf numFmtId="168" fontId="21" fillId="36" borderId="11" xfId="50" applyNumberFormat="1" applyFont="1" applyFill="1" applyBorder="1" applyAlignment="1" applyProtection="1">
      <alignment/>
      <protection hidden="1"/>
    </xf>
    <xf numFmtId="1" fontId="23" fillId="36" borderId="25" xfId="50" applyNumberFormat="1" applyFont="1" applyFill="1" applyBorder="1" applyAlignment="1" applyProtection="1">
      <alignment/>
      <protection hidden="1"/>
    </xf>
    <xf numFmtId="168" fontId="23" fillId="36" borderId="11" xfId="50" applyNumberFormat="1" applyFont="1" applyFill="1" applyBorder="1" applyAlignment="1" applyProtection="1">
      <alignment/>
      <protection hidden="1"/>
    </xf>
    <xf numFmtId="168" fontId="21" fillId="37" borderId="11" xfId="50" applyNumberFormat="1" applyFont="1" applyFill="1" applyBorder="1" applyAlignment="1" applyProtection="1">
      <alignment/>
      <protection hidden="1"/>
    </xf>
    <xf numFmtId="168" fontId="18" fillId="36" borderId="11" xfId="50" applyNumberFormat="1" applyFont="1" applyFill="1" applyBorder="1" applyAlignment="1" applyProtection="1">
      <alignment/>
      <protection hidden="1"/>
    </xf>
    <xf numFmtId="168" fontId="25" fillId="36" borderId="11" xfId="50" applyNumberFormat="1" applyFont="1" applyFill="1" applyBorder="1" applyAlignment="1" applyProtection="1">
      <alignment/>
      <protection hidden="1"/>
    </xf>
    <xf numFmtId="168" fontId="0" fillId="25" borderId="11" xfId="50" applyNumberFormat="1" applyFont="1" applyFill="1" applyBorder="1" applyAlignment="1" applyProtection="1">
      <alignment/>
      <protection locked="0"/>
    </xf>
    <xf numFmtId="168" fontId="22" fillId="25" borderId="11" xfId="50" applyNumberFormat="1" applyFont="1" applyFill="1" applyBorder="1" applyAlignment="1" applyProtection="1">
      <alignment/>
      <protection locked="0"/>
    </xf>
    <xf numFmtId="168" fontId="0" fillId="20" borderId="11" xfId="50" applyNumberFormat="1" applyFont="1" applyFill="1" applyBorder="1" applyAlignment="1" applyProtection="1">
      <alignment/>
      <protection locked="0"/>
    </xf>
    <xf numFmtId="168" fontId="0" fillId="20" borderId="0" xfId="50" applyNumberFormat="1" applyFont="1" applyFill="1" applyBorder="1" applyAlignment="1" applyProtection="1">
      <alignment vertical="center"/>
      <protection locked="0"/>
    </xf>
    <xf numFmtId="168" fontId="0" fillId="20" borderId="24" xfId="50" applyNumberFormat="1" applyFont="1" applyFill="1" applyBorder="1" applyAlignment="1" applyProtection="1">
      <alignment/>
      <protection locked="0"/>
    </xf>
    <xf numFmtId="168" fontId="23" fillId="36" borderId="28" xfId="50" applyNumberFormat="1" applyFont="1" applyFill="1" applyBorder="1" applyAlignment="1" applyProtection="1">
      <alignment/>
      <protection hidden="1"/>
    </xf>
    <xf numFmtId="168" fontId="0" fillId="18" borderId="0" xfId="50" applyNumberFormat="1" applyFont="1" applyFill="1" applyBorder="1" applyAlignment="1" applyProtection="1">
      <alignment/>
      <protection hidden="1"/>
    </xf>
    <xf numFmtId="168" fontId="0" fillId="34" borderId="0" xfId="50" applyNumberFormat="1" applyFont="1" applyFill="1" applyBorder="1" applyAlignment="1" applyProtection="1">
      <alignment/>
      <protection hidden="1"/>
    </xf>
    <xf numFmtId="173" fontId="0" fillId="22" borderId="19" xfId="50" applyNumberFormat="1" applyFont="1" applyFill="1" applyBorder="1" applyAlignment="1" applyProtection="1">
      <alignment horizontal="center" vertical="center"/>
      <protection hidden="1"/>
    </xf>
    <xf numFmtId="173" fontId="0" fillId="22" borderId="17" xfId="0" applyNumberFormat="1" applyFill="1" applyBorder="1" applyAlignment="1" applyProtection="1">
      <alignment horizontal="center" vertical="center"/>
      <protection hidden="1"/>
    </xf>
    <xf numFmtId="173" fontId="0" fillId="18" borderId="17" xfId="0" applyNumberFormat="1" applyFill="1" applyBorder="1" applyAlignment="1" applyProtection="1">
      <alignment horizontal="center" vertical="center"/>
      <protection hidden="1"/>
    </xf>
    <xf numFmtId="173" fontId="0" fillId="18" borderId="14" xfId="0" applyNumberFormat="1" applyFill="1" applyBorder="1" applyAlignment="1" applyProtection="1">
      <alignment horizontal="center" vertical="center"/>
      <protection locked="0"/>
    </xf>
    <xf numFmtId="173" fontId="0" fillId="18" borderId="17" xfId="50" applyNumberFormat="1" applyFont="1" applyFill="1" applyBorder="1" applyAlignment="1" applyProtection="1">
      <alignment horizontal="center" vertical="center"/>
      <protection hidden="1"/>
    </xf>
    <xf numFmtId="173" fontId="0" fillId="18" borderId="14" xfId="0" applyNumberFormat="1" applyFont="1" applyFill="1" applyBorder="1" applyAlignment="1" applyProtection="1">
      <alignment horizontal="right" vertical="center"/>
      <protection locked="0"/>
    </xf>
    <xf numFmtId="175" fontId="22" fillId="22" borderId="17" xfId="0" applyNumberFormat="1" applyFont="1" applyFill="1" applyBorder="1" applyAlignment="1" applyProtection="1">
      <alignment horizontal="right" vertical="center"/>
      <protection hidden="1"/>
    </xf>
    <xf numFmtId="175" fontId="0" fillId="22" borderId="17" xfId="0" applyNumberFormat="1" applyFont="1" applyFill="1" applyBorder="1" applyAlignment="1" applyProtection="1">
      <alignment horizontal="right" vertical="center"/>
      <protection hidden="1"/>
    </xf>
    <xf numFmtId="175" fontId="22" fillId="22" borderId="35" xfId="0" applyNumberFormat="1" applyFont="1" applyFill="1" applyBorder="1" applyAlignment="1" applyProtection="1">
      <alignment horizontal="right"/>
      <protection hidden="1"/>
    </xf>
    <xf numFmtId="0" fontId="26" fillId="18" borderId="0" xfId="0" applyFont="1" applyFill="1" applyAlignment="1">
      <alignment/>
    </xf>
    <xf numFmtId="2" fontId="0" fillId="33" borderId="0" xfId="0" applyNumberForma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9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E7E7E7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Kassavirtaennuste  </a:t>
            </a:r>
          </a:p>
        </c:rich>
      </c:tx>
      <c:layout>
        <c:manualLayout>
          <c:xMode val="factor"/>
          <c:yMode val="factor"/>
          <c:x val="0.00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625"/>
          <c:w val="0.913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Toteutuma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Toteutuma!$F$94:$AC$94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Budjetti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Budjetti!$F$94:$AC$94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10322337"/>
        <c:axId val="25792170"/>
      </c:scatterChart>
      <c:valAx>
        <c:axId val="10322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92170"/>
        <c:crossesAt val="0"/>
        <c:crossBetween val="midCat"/>
        <c:dispUnits/>
      </c:valAx>
      <c:valAx>
        <c:axId val="2579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2337"/>
        <c:crossesAt val="0"/>
        <c:crossBetween val="midCat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5"/>
          <c:y val="0.4775"/>
          <c:w val="0.089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28</xdr:row>
      <xdr:rowOff>9525</xdr:rowOff>
    </xdr:from>
    <xdr:to>
      <xdr:col>17</xdr:col>
      <xdr:colOff>314325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723900" y="4543425"/>
        <a:ext cx="106108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39"/>
  <sheetViews>
    <sheetView showZeros="0" tabSelected="1" zoomScale="90" zoomScaleNormal="90" zoomScalePageLayoutView="0" workbookViewId="0" topLeftCell="B27">
      <pane xSplit="1" topLeftCell="C1" activePane="topRight" state="frozen"/>
      <selection pane="topLeft" activeCell="B1" sqref="B1"/>
      <selection pane="topRight" activeCell="B1" sqref="B1"/>
    </sheetView>
  </sheetViews>
  <sheetFormatPr defaultColWidth="9.140625" defaultRowHeight="12.75"/>
  <cols>
    <col min="1" max="1" width="0" style="1" hidden="1" customWidth="1"/>
    <col min="2" max="2" width="40.140625" style="1" customWidth="1"/>
    <col min="3" max="3" width="0.2890625" style="3" customWidth="1"/>
    <col min="4" max="4" width="5.28125" style="3" customWidth="1"/>
    <col min="5" max="5" width="10.00390625" style="18" customWidth="1"/>
    <col min="6" max="18" width="14.00390625" style="73" customWidth="1"/>
    <col min="19" max="29" width="15.140625" style="73" customWidth="1"/>
    <col min="30" max="30" width="15.140625" style="71" customWidth="1"/>
    <col min="31" max="45" width="9.140625" style="74" customWidth="1"/>
    <col min="46" max="152" width="9.140625" style="19" customWidth="1"/>
    <col min="153" max="16384" width="9.140625" style="2" customWidth="1"/>
  </cols>
  <sheetData>
    <row r="1" spans="1:45" s="19" customFormat="1" ht="19.5" customHeight="1">
      <c r="A1" s="4"/>
      <c r="B1" s="88"/>
      <c r="C1" s="89"/>
      <c r="D1" s="89"/>
      <c r="E1" s="216" t="s">
        <v>65</v>
      </c>
      <c r="F1" s="217"/>
      <c r="G1" s="217"/>
      <c r="H1" s="217"/>
      <c r="I1" s="217"/>
      <c r="J1" s="217"/>
      <c r="K1" s="217"/>
      <c r="L1" s="217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92"/>
      <c r="AF1" s="92"/>
      <c r="AG1" s="92"/>
      <c r="AH1" s="92"/>
      <c r="AI1" s="92"/>
      <c r="AJ1" s="92"/>
      <c r="AK1" s="92"/>
      <c r="AL1" s="74"/>
      <c r="AM1" s="74"/>
      <c r="AN1" s="74"/>
      <c r="AO1" s="74"/>
      <c r="AP1" s="74"/>
      <c r="AQ1" s="74"/>
      <c r="AR1" s="74"/>
      <c r="AS1" s="74"/>
    </row>
    <row r="2" spans="1:45" s="19" customFormat="1" ht="18">
      <c r="A2" s="4"/>
      <c r="B2" s="90" t="s">
        <v>59</v>
      </c>
      <c r="C2" s="93"/>
      <c r="D2" s="93"/>
      <c r="E2" s="94"/>
      <c r="F2" s="91"/>
      <c r="G2" s="91"/>
      <c r="H2" s="90"/>
      <c r="I2" s="95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1"/>
      <c r="AE2" s="92"/>
      <c r="AF2" s="92"/>
      <c r="AG2" s="92"/>
      <c r="AH2" s="92"/>
      <c r="AI2" s="92"/>
      <c r="AJ2" s="92"/>
      <c r="AK2" s="92"/>
      <c r="AL2" s="74"/>
      <c r="AM2" s="74"/>
      <c r="AN2" s="74"/>
      <c r="AO2" s="74"/>
      <c r="AP2" s="74"/>
      <c r="AQ2" s="74"/>
      <c r="AR2" s="74"/>
      <c r="AS2" s="74"/>
    </row>
    <row r="3" spans="1:45" s="19" customFormat="1" ht="12.75">
      <c r="A3" s="4"/>
      <c r="B3" s="93"/>
      <c r="C3" s="93"/>
      <c r="D3" s="93"/>
      <c r="E3" s="96"/>
      <c r="F3" s="91"/>
      <c r="G3" s="97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172"/>
      <c r="W3" s="90"/>
      <c r="X3" s="90"/>
      <c r="Y3" s="90"/>
      <c r="Z3" s="90"/>
      <c r="AA3" s="90"/>
      <c r="AB3" s="90"/>
      <c r="AC3" s="90"/>
      <c r="AD3" s="91"/>
      <c r="AE3" s="92"/>
      <c r="AF3" s="92"/>
      <c r="AG3" s="92"/>
      <c r="AH3" s="92"/>
      <c r="AI3" s="92"/>
      <c r="AJ3" s="92"/>
      <c r="AK3" s="92"/>
      <c r="AL3" s="74"/>
      <c r="AM3" s="74"/>
      <c r="AN3" s="74"/>
      <c r="AO3" s="74"/>
      <c r="AP3" s="74"/>
      <c r="AQ3" s="74"/>
      <c r="AR3" s="74"/>
      <c r="AS3" s="74"/>
    </row>
    <row r="4" spans="1:45" s="19" customFormat="1" ht="15">
      <c r="A4" s="4"/>
      <c r="B4" s="93" t="s">
        <v>30</v>
      </c>
      <c r="C4" s="93">
        <v>0</v>
      </c>
      <c r="D4" s="93"/>
      <c r="E4" s="98"/>
      <c r="F4" s="97"/>
      <c r="G4" s="91"/>
      <c r="H4" s="90"/>
      <c r="I4" s="99"/>
      <c r="J4" s="90"/>
      <c r="K4" s="90"/>
      <c r="L4" s="90"/>
      <c r="M4" s="90"/>
      <c r="N4" s="90"/>
      <c r="O4" s="90"/>
      <c r="P4" s="90"/>
      <c r="Q4" s="90"/>
      <c r="R4" s="90">
        <v>0</v>
      </c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  <c r="AE4" s="92"/>
      <c r="AF4" s="92"/>
      <c r="AG4" s="92"/>
      <c r="AH4" s="92"/>
      <c r="AI4" s="92"/>
      <c r="AJ4" s="92"/>
      <c r="AK4" s="92"/>
      <c r="AL4" s="74"/>
      <c r="AM4" s="74"/>
      <c r="AN4" s="74"/>
      <c r="AO4" s="74"/>
      <c r="AP4" s="74"/>
      <c r="AQ4" s="74"/>
      <c r="AR4" s="74"/>
      <c r="AS4" s="74"/>
    </row>
    <row r="5" spans="1:45" s="19" customFormat="1" ht="12.75">
      <c r="A5" s="4"/>
      <c r="B5" s="100"/>
      <c r="C5" s="100"/>
      <c r="D5" s="100"/>
      <c r="E5" s="100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92"/>
      <c r="AF5" s="92"/>
      <c r="AG5" s="92"/>
      <c r="AH5" s="92"/>
      <c r="AI5" s="92"/>
      <c r="AJ5" s="92"/>
      <c r="AK5" s="92"/>
      <c r="AL5" s="74"/>
      <c r="AM5" s="74"/>
      <c r="AN5" s="74"/>
      <c r="AO5" s="74"/>
      <c r="AP5" s="74"/>
      <c r="AQ5" s="74"/>
      <c r="AR5" s="74"/>
      <c r="AS5" s="74"/>
    </row>
    <row r="6" spans="1:152" s="5" customFormat="1" ht="12.75">
      <c r="A6" s="69"/>
      <c r="B6" s="103" t="s">
        <v>61</v>
      </c>
      <c r="C6" s="104"/>
      <c r="D6" s="105" t="s">
        <v>62</v>
      </c>
      <c r="E6" s="106">
        <v>0</v>
      </c>
      <c r="F6" s="168" t="s">
        <v>18</v>
      </c>
      <c r="G6" s="168" t="s">
        <v>19</v>
      </c>
      <c r="H6" s="168" t="s">
        <v>20</v>
      </c>
      <c r="I6" s="168" t="s">
        <v>21</v>
      </c>
      <c r="J6" s="168" t="s">
        <v>22</v>
      </c>
      <c r="K6" s="168" t="s">
        <v>23</v>
      </c>
      <c r="L6" s="168" t="s">
        <v>24</v>
      </c>
      <c r="M6" s="168" t="s">
        <v>25</v>
      </c>
      <c r="N6" s="168" t="s">
        <v>26</v>
      </c>
      <c r="O6" s="168" t="s">
        <v>27</v>
      </c>
      <c r="P6" s="168" t="s">
        <v>28</v>
      </c>
      <c r="Q6" s="168" t="s">
        <v>29</v>
      </c>
      <c r="R6" s="168" t="s">
        <v>18</v>
      </c>
      <c r="S6" s="168" t="s">
        <v>19</v>
      </c>
      <c r="T6" s="168" t="s">
        <v>20</v>
      </c>
      <c r="U6" s="168" t="s">
        <v>21</v>
      </c>
      <c r="V6" s="168" t="s">
        <v>22</v>
      </c>
      <c r="W6" s="168" t="s">
        <v>23</v>
      </c>
      <c r="X6" s="168" t="s">
        <v>24</v>
      </c>
      <c r="Y6" s="168" t="s">
        <v>25</v>
      </c>
      <c r="Z6" s="168" t="s">
        <v>26</v>
      </c>
      <c r="AA6" s="168" t="s">
        <v>27</v>
      </c>
      <c r="AB6" s="169" t="s">
        <v>28</v>
      </c>
      <c r="AC6" s="168" t="s">
        <v>29</v>
      </c>
      <c r="AD6" s="107"/>
      <c r="AE6" s="108"/>
      <c r="AF6" s="108"/>
      <c r="AG6" s="108"/>
      <c r="AH6" s="108"/>
      <c r="AI6" s="108"/>
      <c r="AJ6" s="108"/>
      <c r="AK6" s="108"/>
      <c r="AL6" s="75"/>
      <c r="AM6" s="75"/>
      <c r="AN6" s="75"/>
      <c r="AO6" s="75"/>
      <c r="AP6" s="75"/>
      <c r="AQ6" s="75"/>
      <c r="AR6" s="75"/>
      <c r="AS6" s="75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</row>
    <row r="7" spans="1:152" s="7" customFormat="1" ht="12.75">
      <c r="A7" s="70"/>
      <c r="B7" s="161" t="s">
        <v>67</v>
      </c>
      <c r="C7" s="157"/>
      <c r="D7" s="162">
        <v>0.24</v>
      </c>
      <c r="E7" s="110"/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6"/>
      <c r="W7" s="146"/>
      <c r="X7" s="146"/>
      <c r="Y7" s="146"/>
      <c r="Z7" s="146"/>
      <c r="AA7" s="146"/>
      <c r="AB7" s="146"/>
      <c r="AC7" s="146"/>
      <c r="AD7" s="111"/>
      <c r="AE7" s="108"/>
      <c r="AF7" s="108"/>
      <c r="AG7" s="108"/>
      <c r="AH7" s="108"/>
      <c r="AI7" s="108"/>
      <c r="AJ7" s="108"/>
      <c r="AK7" s="108"/>
      <c r="AL7" s="75"/>
      <c r="AM7" s="75"/>
      <c r="AN7" s="75"/>
      <c r="AO7" s="75"/>
      <c r="AP7" s="75"/>
      <c r="AQ7" s="75"/>
      <c r="AR7" s="75"/>
      <c r="AS7" s="75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</row>
    <row r="8" spans="1:152" s="7" customFormat="1" ht="12.75">
      <c r="A8" s="6"/>
      <c r="B8" s="163"/>
      <c r="C8" s="157"/>
      <c r="D8" s="162">
        <v>0.24</v>
      </c>
      <c r="E8" s="110"/>
      <c r="F8" s="147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>
        <v>0</v>
      </c>
      <c r="X8" s="170">
        <v>0</v>
      </c>
      <c r="Y8" s="170">
        <v>0</v>
      </c>
      <c r="Z8" s="170">
        <v>0</v>
      </c>
      <c r="AA8" s="170">
        <v>0</v>
      </c>
      <c r="AB8" s="170">
        <v>0</v>
      </c>
      <c r="AC8" s="170">
        <v>0</v>
      </c>
      <c r="AD8" s="111"/>
      <c r="AE8" s="108"/>
      <c r="AF8" s="108"/>
      <c r="AG8" s="108"/>
      <c r="AH8" s="108"/>
      <c r="AI8" s="108"/>
      <c r="AJ8" s="108"/>
      <c r="AK8" s="108"/>
      <c r="AL8" s="75"/>
      <c r="AM8" s="75"/>
      <c r="AN8" s="75"/>
      <c r="AO8" s="75"/>
      <c r="AP8" s="75"/>
      <c r="AQ8" s="75"/>
      <c r="AR8" s="75"/>
      <c r="AS8" s="75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</row>
    <row r="9" spans="1:152" s="7" customFormat="1" ht="12.75">
      <c r="A9" s="6"/>
      <c r="B9" s="163" t="s">
        <v>68</v>
      </c>
      <c r="C9" s="157"/>
      <c r="D9" s="162">
        <v>0.24</v>
      </c>
      <c r="E9" s="110">
        <v>0</v>
      </c>
      <c r="F9" s="147">
        <v>0</v>
      </c>
      <c r="G9" s="170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/>
      <c r="W9" s="146"/>
      <c r="X9" s="146"/>
      <c r="Y9" s="146"/>
      <c r="Z9" s="146"/>
      <c r="AA9" s="146"/>
      <c r="AB9" s="146"/>
      <c r="AC9" s="146"/>
      <c r="AD9" s="111"/>
      <c r="AE9" s="108"/>
      <c r="AF9" s="108"/>
      <c r="AG9" s="108"/>
      <c r="AH9" s="108"/>
      <c r="AI9" s="108"/>
      <c r="AJ9" s="108"/>
      <c r="AK9" s="108"/>
      <c r="AL9" s="75"/>
      <c r="AM9" s="75"/>
      <c r="AN9" s="75"/>
      <c r="AO9" s="75"/>
      <c r="AP9" s="75"/>
      <c r="AQ9" s="75"/>
      <c r="AR9" s="75"/>
      <c r="AS9" s="75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</row>
    <row r="10" spans="1:152" s="7" customFormat="1" ht="12.75">
      <c r="A10" s="6"/>
      <c r="B10" s="164"/>
      <c r="C10" s="157"/>
      <c r="D10" s="162">
        <v>0.24</v>
      </c>
      <c r="E10" s="110"/>
      <c r="F10" s="147">
        <v>0</v>
      </c>
      <c r="G10" s="170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/>
      <c r="W10" s="146"/>
      <c r="X10" s="146"/>
      <c r="Y10" s="146"/>
      <c r="Z10" s="146"/>
      <c r="AA10" s="146"/>
      <c r="AB10" s="146"/>
      <c r="AC10" s="146"/>
      <c r="AD10" s="111"/>
      <c r="AE10" s="108"/>
      <c r="AF10" s="108"/>
      <c r="AG10" s="108"/>
      <c r="AH10" s="108"/>
      <c r="AI10" s="108"/>
      <c r="AJ10" s="108"/>
      <c r="AK10" s="108"/>
      <c r="AL10" s="75"/>
      <c r="AM10" s="75"/>
      <c r="AN10" s="75"/>
      <c r="AO10" s="75"/>
      <c r="AP10" s="75"/>
      <c r="AQ10" s="75"/>
      <c r="AR10" s="75"/>
      <c r="AS10" s="75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</row>
    <row r="11" spans="1:152" s="7" customFormat="1" ht="12.75">
      <c r="A11" s="6"/>
      <c r="B11" s="164"/>
      <c r="C11" s="157"/>
      <c r="D11" s="162">
        <v>0.24</v>
      </c>
      <c r="E11" s="110"/>
      <c r="F11" s="147">
        <v>0</v>
      </c>
      <c r="G11" s="170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/>
      <c r="W11" s="146"/>
      <c r="X11" s="146"/>
      <c r="Y11" s="146"/>
      <c r="Z11" s="146"/>
      <c r="AA11" s="146"/>
      <c r="AB11" s="146"/>
      <c r="AC11" s="146"/>
      <c r="AD11" s="111"/>
      <c r="AE11" s="108"/>
      <c r="AF11" s="108"/>
      <c r="AG11" s="108"/>
      <c r="AH11" s="108"/>
      <c r="AI11" s="108"/>
      <c r="AJ11" s="108"/>
      <c r="AK11" s="108"/>
      <c r="AL11" s="75"/>
      <c r="AM11" s="75"/>
      <c r="AN11" s="75"/>
      <c r="AO11" s="75"/>
      <c r="AP11" s="75"/>
      <c r="AQ11" s="75"/>
      <c r="AR11" s="75"/>
      <c r="AS11" s="75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</row>
    <row r="12" spans="1:152" s="7" customFormat="1" ht="12.75">
      <c r="A12" s="6"/>
      <c r="B12" s="164" t="s">
        <v>69</v>
      </c>
      <c r="C12" s="157"/>
      <c r="D12" s="162">
        <v>0.24</v>
      </c>
      <c r="E12" s="110"/>
      <c r="F12" s="147">
        <v>0</v>
      </c>
      <c r="G12" s="170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/>
      <c r="W12" s="146"/>
      <c r="X12" s="146"/>
      <c r="Y12" s="146"/>
      <c r="Z12" s="146"/>
      <c r="AA12" s="146"/>
      <c r="AB12" s="146"/>
      <c r="AC12" s="146"/>
      <c r="AD12" s="111"/>
      <c r="AE12" s="108"/>
      <c r="AF12" s="108"/>
      <c r="AG12" s="108"/>
      <c r="AH12" s="108"/>
      <c r="AI12" s="108"/>
      <c r="AJ12" s="108"/>
      <c r="AK12" s="108"/>
      <c r="AL12" s="75"/>
      <c r="AM12" s="75"/>
      <c r="AN12" s="75"/>
      <c r="AO12" s="75"/>
      <c r="AP12" s="75"/>
      <c r="AQ12" s="75"/>
      <c r="AR12" s="75"/>
      <c r="AS12" s="75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</row>
    <row r="13" spans="1:152" s="7" customFormat="1" ht="12.75">
      <c r="A13" s="6"/>
      <c r="B13" s="164"/>
      <c r="C13" s="157"/>
      <c r="D13" s="162">
        <v>0.24</v>
      </c>
      <c r="E13" s="110"/>
      <c r="F13" s="147">
        <v>0</v>
      </c>
      <c r="G13" s="170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/>
      <c r="W13" s="146"/>
      <c r="X13" s="146"/>
      <c r="Y13" s="146"/>
      <c r="Z13" s="146"/>
      <c r="AA13" s="146"/>
      <c r="AB13" s="146"/>
      <c r="AC13" s="146"/>
      <c r="AD13" s="111"/>
      <c r="AE13" s="108"/>
      <c r="AF13" s="108"/>
      <c r="AG13" s="108"/>
      <c r="AH13" s="108"/>
      <c r="AI13" s="108"/>
      <c r="AJ13" s="108"/>
      <c r="AK13" s="108"/>
      <c r="AL13" s="75"/>
      <c r="AM13" s="75"/>
      <c r="AN13" s="75"/>
      <c r="AO13" s="75"/>
      <c r="AP13" s="75"/>
      <c r="AQ13" s="75"/>
      <c r="AR13" s="75"/>
      <c r="AS13" s="75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</row>
    <row r="14" spans="1:152" s="7" customFormat="1" ht="12.75">
      <c r="A14" s="6"/>
      <c r="B14" s="164"/>
      <c r="C14" s="157"/>
      <c r="D14" s="162">
        <v>0.24</v>
      </c>
      <c r="E14" s="110"/>
      <c r="F14" s="147">
        <v>0</v>
      </c>
      <c r="G14" s="170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/>
      <c r="W14" s="146"/>
      <c r="X14" s="146"/>
      <c r="Y14" s="146"/>
      <c r="Z14" s="146"/>
      <c r="AA14" s="146"/>
      <c r="AB14" s="146"/>
      <c r="AC14" s="146"/>
      <c r="AD14" s="111"/>
      <c r="AE14" s="108"/>
      <c r="AF14" s="108"/>
      <c r="AG14" s="108"/>
      <c r="AH14" s="108"/>
      <c r="AI14" s="108"/>
      <c r="AJ14" s="108"/>
      <c r="AK14" s="108"/>
      <c r="AL14" s="75"/>
      <c r="AM14" s="75"/>
      <c r="AN14" s="75"/>
      <c r="AO14" s="75"/>
      <c r="AP14" s="75"/>
      <c r="AQ14" s="75"/>
      <c r="AR14" s="75"/>
      <c r="AS14" s="75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</row>
    <row r="15" spans="1:152" s="7" customFormat="1" ht="12.75">
      <c r="A15" s="6"/>
      <c r="B15" s="164"/>
      <c r="C15" s="157"/>
      <c r="D15" s="162">
        <v>0.24</v>
      </c>
      <c r="E15" s="110"/>
      <c r="F15" s="147">
        <v>0</v>
      </c>
      <c r="G15" s="170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/>
      <c r="W15" s="146"/>
      <c r="X15" s="146"/>
      <c r="Y15" s="146"/>
      <c r="Z15" s="146"/>
      <c r="AA15" s="146"/>
      <c r="AB15" s="146"/>
      <c r="AC15" s="146"/>
      <c r="AD15" s="111"/>
      <c r="AE15" s="108"/>
      <c r="AF15" s="108"/>
      <c r="AG15" s="108"/>
      <c r="AH15" s="108"/>
      <c r="AI15" s="108"/>
      <c r="AJ15" s="108"/>
      <c r="AK15" s="108"/>
      <c r="AL15" s="75"/>
      <c r="AM15" s="75"/>
      <c r="AN15" s="75"/>
      <c r="AO15" s="75"/>
      <c r="AP15" s="75"/>
      <c r="AQ15" s="75"/>
      <c r="AR15" s="75"/>
      <c r="AS15" s="75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</row>
    <row r="16" spans="1:152" s="7" customFormat="1" ht="12.75">
      <c r="A16" s="6"/>
      <c r="B16" s="164"/>
      <c r="C16" s="157"/>
      <c r="D16" s="162">
        <v>0.24</v>
      </c>
      <c r="E16" s="110">
        <v>0</v>
      </c>
      <c r="F16" s="147">
        <v>0</v>
      </c>
      <c r="G16" s="170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/>
      <c r="W16" s="146"/>
      <c r="X16" s="146"/>
      <c r="Y16" s="146"/>
      <c r="Z16" s="146"/>
      <c r="AA16" s="146"/>
      <c r="AB16" s="146"/>
      <c r="AC16" s="146"/>
      <c r="AD16" s="111"/>
      <c r="AE16" s="108"/>
      <c r="AF16" s="108"/>
      <c r="AG16" s="108"/>
      <c r="AH16" s="108"/>
      <c r="AI16" s="108"/>
      <c r="AJ16" s="108"/>
      <c r="AK16" s="108"/>
      <c r="AL16" s="75"/>
      <c r="AM16" s="75"/>
      <c r="AN16" s="75"/>
      <c r="AO16" s="75"/>
      <c r="AP16" s="75"/>
      <c r="AQ16" s="75"/>
      <c r="AR16" s="75"/>
      <c r="AS16" s="75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</row>
    <row r="17" spans="1:152" s="7" customFormat="1" ht="12.75">
      <c r="A17" s="24"/>
      <c r="B17" s="165"/>
      <c r="C17" s="157"/>
      <c r="D17" s="162">
        <v>0.24</v>
      </c>
      <c r="E17" s="110">
        <v>0</v>
      </c>
      <c r="F17" s="147">
        <v>0</v>
      </c>
      <c r="G17" s="170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/>
      <c r="W17" s="146"/>
      <c r="X17" s="146"/>
      <c r="Y17" s="146"/>
      <c r="Z17" s="146"/>
      <c r="AA17" s="146"/>
      <c r="AB17" s="146"/>
      <c r="AC17" s="146"/>
      <c r="AD17" s="111"/>
      <c r="AE17" s="108"/>
      <c r="AF17" s="108"/>
      <c r="AG17" s="108"/>
      <c r="AH17" s="108"/>
      <c r="AI17" s="108"/>
      <c r="AJ17" s="108"/>
      <c r="AK17" s="108"/>
      <c r="AL17" s="75"/>
      <c r="AM17" s="75"/>
      <c r="AN17" s="75"/>
      <c r="AO17" s="75"/>
      <c r="AP17" s="75"/>
      <c r="AQ17" s="75"/>
      <c r="AR17" s="75"/>
      <c r="AS17" s="75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</row>
    <row r="18" spans="1:152" s="33" customFormat="1" ht="13.5" thickBot="1">
      <c r="A18" s="32"/>
      <c r="B18" s="166"/>
      <c r="C18" s="167"/>
      <c r="D18" s="162">
        <v>0.24</v>
      </c>
      <c r="E18" s="110"/>
      <c r="F18" s="148">
        <v>0</v>
      </c>
      <c r="G18" s="171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/>
      <c r="W18" s="146"/>
      <c r="X18" s="146"/>
      <c r="Y18" s="146"/>
      <c r="Z18" s="146"/>
      <c r="AA18" s="146"/>
      <c r="AB18" s="146"/>
      <c r="AC18" s="146"/>
      <c r="AD18" s="111"/>
      <c r="AE18" s="108"/>
      <c r="AF18" s="108"/>
      <c r="AG18" s="108"/>
      <c r="AH18" s="108"/>
      <c r="AI18" s="108"/>
      <c r="AJ18" s="108"/>
      <c r="AK18" s="108"/>
      <c r="AL18" s="75"/>
      <c r="AM18" s="75"/>
      <c r="AN18" s="75"/>
      <c r="AO18" s="75"/>
      <c r="AP18" s="75"/>
      <c r="AQ18" s="75"/>
      <c r="AR18" s="75"/>
      <c r="AS18" s="75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</row>
    <row r="19" spans="1:152" s="31" customFormat="1" ht="14.25" customHeight="1" thickBot="1">
      <c r="A19" s="84"/>
      <c r="B19" s="174" t="s">
        <v>0</v>
      </c>
      <c r="C19" s="112"/>
      <c r="D19" s="113"/>
      <c r="E19" s="113">
        <v>0</v>
      </c>
      <c r="F19" s="175">
        <f>SUM(F7:F18)</f>
        <v>0</v>
      </c>
      <c r="G19" s="175">
        <f>SUM(G7:G18)</f>
        <v>0</v>
      </c>
      <c r="H19" s="175">
        <f aca="true" t="shared" si="0" ref="H19:AC19">SUM(H7:H18)</f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75">
        <f t="shared" si="0"/>
        <v>0</v>
      </c>
      <c r="P19" s="175">
        <f t="shared" si="0"/>
        <v>0</v>
      </c>
      <c r="Q19" s="175">
        <f t="shared" si="0"/>
        <v>0</v>
      </c>
      <c r="R19" s="175">
        <f t="shared" si="0"/>
        <v>0</v>
      </c>
      <c r="S19" s="175">
        <f t="shared" si="0"/>
        <v>0</v>
      </c>
      <c r="T19" s="175">
        <f t="shared" si="0"/>
        <v>0</v>
      </c>
      <c r="U19" s="175">
        <f t="shared" si="0"/>
        <v>0</v>
      </c>
      <c r="V19" s="175">
        <f t="shared" si="0"/>
        <v>0</v>
      </c>
      <c r="W19" s="175">
        <f t="shared" si="0"/>
        <v>0</v>
      </c>
      <c r="X19" s="175">
        <f t="shared" si="0"/>
        <v>0</v>
      </c>
      <c r="Y19" s="175">
        <f t="shared" si="0"/>
        <v>0</v>
      </c>
      <c r="Z19" s="175">
        <f t="shared" si="0"/>
        <v>0</v>
      </c>
      <c r="AA19" s="175">
        <f t="shared" si="0"/>
        <v>0</v>
      </c>
      <c r="AB19" s="175">
        <f t="shared" si="0"/>
        <v>0</v>
      </c>
      <c r="AC19" s="175">
        <f t="shared" si="0"/>
        <v>0</v>
      </c>
      <c r="AD19" s="114"/>
      <c r="AE19" s="115"/>
      <c r="AF19" s="115"/>
      <c r="AG19" s="115"/>
      <c r="AH19" s="115"/>
      <c r="AI19" s="115"/>
      <c r="AJ19" s="115"/>
      <c r="AK19" s="115"/>
      <c r="AL19" s="76"/>
      <c r="AM19" s="76"/>
      <c r="AN19" s="76"/>
      <c r="AO19" s="76"/>
      <c r="AP19" s="76"/>
      <c r="AQ19" s="76"/>
      <c r="AR19" s="76"/>
      <c r="AS19" s="76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</row>
    <row r="20" spans="1:45" s="19" customFormat="1" ht="21" customHeight="1" thickBot="1">
      <c r="A20" s="78"/>
      <c r="B20" s="116"/>
      <c r="C20" s="117"/>
      <c r="D20" s="117"/>
      <c r="E20" s="117" t="s">
        <v>55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92"/>
      <c r="AF20" s="92"/>
      <c r="AG20" s="92"/>
      <c r="AH20" s="92"/>
      <c r="AI20" s="92"/>
      <c r="AJ20" s="92"/>
      <c r="AK20" s="92"/>
      <c r="AL20" s="74"/>
      <c r="AM20" s="74"/>
      <c r="AN20" s="74"/>
      <c r="AO20" s="74"/>
      <c r="AP20" s="74"/>
      <c r="AQ20" s="74"/>
      <c r="AR20" s="74"/>
      <c r="AS20" s="74"/>
    </row>
    <row r="21" spans="1:152" s="12" customFormat="1" ht="21" customHeight="1" thickBot="1">
      <c r="A21" s="80"/>
      <c r="B21" s="203" t="s">
        <v>1</v>
      </c>
      <c r="C21" s="118"/>
      <c r="D21" s="119"/>
      <c r="E21" s="160">
        <v>0</v>
      </c>
      <c r="F21" s="176">
        <f>E21</f>
        <v>0</v>
      </c>
      <c r="G21" s="177">
        <f>F94</f>
        <v>0</v>
      </c>
      <c r="H21" s="178">
        <f aca="true" t="shared" si="1" ref="H21:S21">G94</f>
        <v>0</v>
      </c>
      <c r="I21" s="178">
        <f t="shared" si="1"/>
        <v>0</v>
      </c>
      <c r="J21" s="178">
        <f t="shared" si="1"/>
        <v>0</v>
      </c>
      <c r="K21" s="178">
        <f t="shared" si="1"/>
        <v>0</v>
      </c>
      <c r="L21" s="178">
        <f t="shared" si="1"/>
        <v>0</v>
      </c>
      <c r="M21" s="178">
        <f t="shared" si="1"/>
        <v>0</v>
      </c>
      <c r="N21" s="178">
        <f t="shared" si="1"/>
        <v>0</v>
      </c>
      <c r="O21" s="178">
        <f t="shared" si="1"/>
        <v>0</v>
      </c>
      <c r="P21" s="178">
        <f t="shared" si="1"/>
        <v>0</v>
      </c>
      <c r="Q21" s="178">
        <f t="shared" si="1"/>
        <v>0</v>
      </c>
      <c r="R21" s="178">
        <f t="shared" si="1"/>
        <v>0</v>
      </c>
      <c r="S21" s="178">
        <f t="shared" si="1"/>
        <v>0</v>
      </c>
      <c r="T21" s="178">
        <f aca="true" t="shared" si="2" ref="T21:AC21">S94</f>
        <v>0</v>
      </c>
      <c r="U21" s="178">
        <f t="shared" si="2"/>
        <v>0</v>
      </c>
      <c r="V21" s="178">
        <f t="shared" si="2"/>
        <v>0</v>
      </c>
      <c r="W21" s="178">
        <f t="shared" si="2"/>
        <v>0</v>
      </c>
      <c r="X21" s="178">
        <f t="shared" si="2"/>
        <v>0</v>
      </c>
      <c r="Y21" s="178">
        <f t="shared" si="2"/>
        <v>0</v>
      </c>
      <c r="Z21" s="178">
        <f t="shared" si="2"/>
        <v>0</v>
      </c>
      <c r="AA21" s="178">
        <f t="shared" si="2"/>
        <v>0</v>
      </c>
      <c r="AB21" s="179">
        <f t="shared" si="2"/>
        <v>0</v>
      </c>
      <c r="AC21" s="180">
        <f t="shared" si="2"/>
        <v>0</v>
      </c>
      <c r="AD21" s="120"/>
      <c r="AE21" s="121"/>
      <c r="AF21" s="121"/>
      <c r="AG21" s="121"/>
      <c r="AH21" s="121"/>
      <c r="AI21" s="121"/>
      <c r="AJ21" s="121"/>
      <c r="AK21" s="121"/>
      <c r="AL21" s="77"/>
      <c r="AM21" s="77"/>
      <c r="AN21" s="77"/>
      <c r="AO21" s="77"/>
      <c r="AP21" s="77"/>
      <c r="AQ21" s="77"/>
      <c r="AR21" s="77"/>
      <c r="AS21" s="77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</row>
    <row r="22" spans="1:45" s="19" customFormat="1" ht="15.75" customHeight="1">
      <c r="A22" s="79"/>
      <c r="B22" s="113"/>
      <c r="C22" s="122"/>
      <c r="D22" s="122"/>
      <c r="E22" s="12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92"/>
      <c r="AF22" s="92"/>
      <c r="AG22" s="92"/>
      <c r="AH22" s="92"/>
      <c r="AI22" s="92"/>
      <c r="AJ22" s="92"/>
      <c r="AK22" s="92"/>
      <c r="AL22" s="74"/>
      <c r="AM22" s="74"/>
      <c r="AN22" s="74"/>
      <c r="AO22" s="74"/>
      <c r="AP22" s="74"/>
      <c r="AQ22" s="74"/>
      <c r="AR22" s="74"/>
      <c r="AS22" s="74"/>
    </row>
    <row r="23" spans="1:152" s="7" customFormat="1" ht="16.5" customHeight="1">
      <c r="A23" s="81"/>
      <c r="B23" s="183" t="s">
        <v>2</v>
      </c>
      <c r="C23" s="124" t="e">
        <f>#REF!+#REF!+#REF!</f>
        <v>#REF!</v>
      </c>
      <c r="D23" s="122"/>
      <c r="E23" s="122"/>
      <c r="F23" s="181">
        <f>F7*D7+F8*D8+F9*D9+F10*D10+F11*D11+F12*D12+F13*D13+F14*D14+F15*D15+F16*D16+F17*D17+F18*D18</f>
        <v>0</v>
      </c>
      <c r="G23" s="181">
        <f>G7*D7+G8*D8+G9*D9+G10*D10+G11*D11+G12*D12+G13*D13+G14*D14+G15*D15+G16*D16+G17*D17+G18*D18</f>
        <v>0</v>
      </c>
      <c r="H23" s="181">
        <f>H7*D7+H8*D8+H9*D9+H10*D10+H11*D11+H12*D12+H13*D13+H14*D14+H15*D15+H16*D16+H17*D17+H18*D18</f>
        <v>0</v>
      </c>
      <c r="I23" s="181">
        <f>I7*D7+I8*D8+I9*D9+I10*D10+I11*D11+I12*D12+I13*D13+I14*D14+I15*D15+I16*D16+I17*D17+I18*D18</f>
        <v>0</v>
      </c>
      <c r="J23" s="181">
        <f>J7*D7+J8*D8+J9*D9+J10*D10+J11*D11+J12*D12+J13*D13+J14*D14+J15*D15+J16*D16+J17*D17+J18*D18</f>
        <v>0</v>
      </c>
      <c r="K23" s="181">
        <f>K7*D7+K8*D8+K9*D9+K10*D10+K11*D11+K12*D12+K13*D13+K14*D14+K15*D15+K16*D16+K17*D17+K18*D18</f>
        <v>0</v>
      </c>
      <c r="L23" s="181">
        <f>L7*D7+L8*D8+L9*D9+L10*D10+L11*D11+L12*D12+L13*D13+L14*D14+L15*D15+L16*D16+L17*D17+L18*D18</f>
        <v>0</v>
      </c>
      <c r="M23" s="181">
        <f>M7*D7+M8*D8+M9*D9+M10*D10+M11*D11+M12*D12+M13*D13+M14*D14+M15*D15+M16*D16+M17*D17+M18*D18</f>
        <v>0</v>
      </c>
      <c r="N23" s="181">
        <f>N7*D7+N8*D8+N9*D9+N10*D10+N11*D11+N12*D12+N13*D13+N14*D14+N15*D15+N16*D16+N17*D17+N18*D18</f>
        <v>0</v>
      </c>
      <c r="O23" s="181">
        <f>O7*D7+O8*D8+O9*D9+O10*D10+O11*D11+O12*D12+O13*D13+O14*D14+O15*D15+O16*D16+O17*D17+O18*D18</f>
        <v>0</v>
      </c>
      <c r="P23" s="181">
        <f>P7*D7+P8*D8+P9*D9+P10*D10+P11*D11+P12*D12+P13*D13+P14*D14+P15*D15+P16*D16+P17*D17+P18*D18</f>
        <v>0</v>
      </c>
      <c r="Q23" s="181">
        <f>Q7*D7+Q8*D8+Q9*D9+Q10*D10+Q11*D11+Q12*D12+Q13*D13+Q14*D14+Q15*D15+Q16*D16+Q17*D17+Q18*D18</f>
        <v>0</v>
      </c>
      <c r="R23" s="181">
        <f>R7*D7+R8*D8+R9*D9+R10*D10+R11*D11+R12*D12+R13*D13+R14*D14+R15*D15+R16*D16+R17*D17+R18*D18</f>
        <v>0</v>
      </c>
      <c r="S23" s="181">
        <f>S7*D7+S8*D8+S9*D9+S10*D10+S11*D11+S12*D12+S13*D13+S14*D14+S15*D15+S16*D16+S17*D17+S18*D18</f>
        <v>0</v>
      </c>
      <c r="T23" s="181">
        <f>T7*D7+T8*D8+T9*D9+T10*D10+T11*D11+T12*D12+T13*D13+T14*D14+T15*D15+T16*D16+T17*D17+T18*D18</f>
        <v>0</v>
      </c>
      <c r="U23" s="181">
        <f>U7*D7+U8*D8+U9*D9+U10*D10+U11*D11+U12*D12+U13*D13+U14*D14+U15*D15+U16*D16+U17*D17+U18*D18</f>
        <v>0</v>
      </c>
      <c r="V23" s="181">
        <f>V7*D7+V8*D8+V9*D9+V10*D10+V11*D11+V12*D12+V13*D13+V14*D14+V15*D15+V16*D16+V17*D17+V18*D18</f>
        <v>0</v>
      </c>
      <c r="W23" s="181">
        <f>W7*D7+W8*D8+W9*D9+W10*D10+W11*D11+W12*D12+W13*D13+W14*D14+W15*D15+W16*D16+W17*D17+W18*D18</f>
        <v>0</v>
      </c>
      <c r="X23" s="181">
        <f>X7*D7+X8*D8+X9*D9+X10*D10+X11*D11+X12*D12+X13*D13+X14*D14+X15*D15+X16*D16+X17*D17+X18*D18</f>
        <v>0</v>
      </c>
      <c r="Y23" s="181">
        <f>Y7*D7+Y8*D8+Y9*D9+Y10*D10+Y11*D11+Y12*D12+Y13*D13+Y14*D14+Y15*D15+Y16*D16+Y17*D17+Y18*D18</f>
        <v>0</v>
      </c>
      <c r="Z23" s="181">
        <f>Z7*D7+Z8*D8+Z9*D9+Z10*D10+Z11*D11+Z12*D12+Z13*D13+Z14*D14+Z15*D15+Z16*D16+Z17*D17+Z18*D18</f>
        <v>0</v>
      </c>
      <c r="AA23" s="181">
        <f>AA7*D7+AA8*D8+AA9*D9+AA10*D10+AA11*D11+AA12*D12+AA13*D13+AA14*D14+AA15*D15+AA16*D16+AA17*D17+AA18*D18</f>
        <v>0</v>
      </c>
      <c r="AB23" s="181">
        <f>AB7*D7+AB8*D8+AB9*D9+AB10*D10+AB11*D11+AB12*D12+AB13*D13+AB14*D14+AB15*D15+AB16*D16+AB17*D17+AB18*D18</f>
        <v>0</v>
      </c>
      <c r="AC23" s="181">
        <f>AC7*D7+AC8*D8+AC9*D9+AC10*D10+AC11*D11+AC12*D12+AC13*D13+AC14*D14+AC15*D15+AC16*D16+AC17*D17+AC18*D18</f>
        <v>0</v>
      </c>
      <c r="AD23" s="123"/>
      <c r="AE23" s="108"/>
      <c r="AF23" s="108"/>
      <c r="AG23" s="108"/>
      <c r="AH23" s="108"/>
      <c r="AI23" s="108"/>
      <c r="AJ23" s="108"/>
      <c r="AK23" s="108"/>
      <c r="AL23" s="75"/>
      <c r="AM23" s="75"/>
      <c r="AN23" s="75"/>
      <c r="AO23" s="75"/>
      <c r="AP23" s="75"/>
      <c r="AQ23" s="75"/>
      <c r="AR23" s="75"/>
      <c r="AS23" s="75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</row>
    <row r="24" spans="1:45" s="22" customFormat="1" ht="17.25" customHeight="1">
      <c r="A24" s="79"/>
      <c r="B24" s="113"/>
      <c r="C24" s="122"/>
      <c r="D24" s="122"/>
      <c r="E24" s="12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08"/>
      <c r="AF24" s="108"/>
      <c r="AG24" s="108"/>
      <c r="AH24" s="108"/>
      <c r="AI24" s="108"/>
      <c r="AJ24" s="108"/>
      <c r="AK24" s="108"/>
      <c r="AL24" s="75"/>
      <c r="AM24" s="75"/>
      <c r="AN24" s="75"/>
      <c r="AO24" s="75"/>
      <c r="AP24" s="75"/>
      <c r="AQ24" s="75"/>
      <c r="AR24" s="75"/>
      <c r="AS24" s="75"/>
    </row>
    <row r="25" spans="1:152" s="7" customFormat="1" ht="17.25" customHeight="1">
      <c r="A25" s="81"/>
      <c r="B25" s="183" t="s">
        <v>3</v>
      </c>
      <c r="C25" s="124"/>
      <c r="D25" s="122"/>
      <c r="E25" s="122">
        <f>E19+E23</f>
        <v>0</v>
      </c>
      <c r="F25" s="181">
        <f>F19+F23</f>
        <v>0</v>
      </c>
      <c r="G25" s="181">
        <f>G19+G23</f>
        <v>0</v>
      </c>
      <c r="H25" s="181">
        <f>H19+H23</f>
        <v>0</v>
      </c>
      <c r="I25" s="181">
        <f aca="true" t="shared" si="3" ref="I25:AC25">I19+I23</f>
        <v>0</v>
      </c>
      <c r="J25" s="181">
        <f t="shared" si="3"/>
        <v>0</v>
      </c>
      <c r="K25" s="181">
        <f t="shared" si="3"/>
        <v>0</v>
      </c>
      <c r="L25" s="181">
        <f t="shared" si="3"/>
        <v>0</v>
      </c>
      <c r="M25" s="181">
        <f t="shared" si="3"/>
        <v>0</v>
      </c>
      <c r="N25" s="181">
        <f t="shared" si="3"/>
        <v>0</v>
      </c>
      <c r="O25" s="181">
        <f t="shared" si="3"/>
        <v>0</v>
      </c>
      <c r="P25" s="181">
        <f t="shared" si="3"/>
        <v>0</v>
      </c>
      <c r="Q25" s="181">
        <f t="shared" si="3"/>
        <v>0</v>
      </c>
      <c r="R25" s="181">
        <f t="shared" si="3"/>
        <v>0</v>
      </c>
      <c r="S25" s="181">
        <f t="shared" si="3"/>
        <v>0</v>
      </c>
      <c r="T25" s="181">
        <f t="shared" si="3"/>
        <v>0</v>
      </c>
      <c r="U25" s="181">
        <f t="shared" si="3"/>
        <v>0</v>
      </c>
      <c r="V25" s="181">
        <f t="shared" si="3"/>
        <v>0</v>
      </c>
      <c r="W25" s="181">
        <f t="shared" si="3"/>
        <v>0</v>
      </c>
      <c r="X25" s="181">
        <f t="shared" si="3"/>
        <v>0</v>
      </c>
      <c r="Y25" s="181">
        <f t="shared" si="3"/>
        <v>0</v>
      </c>
      <c r="Z25" s="181">
        <f t="shared" si="3"/>
        <v>0</v>
      </c>
      <c r="AA25" s="181">
        <f t="shared" si="3"/>
        <v>0</v>
      </c>
      <c r="AB25" s="181">
        <f t="shared" si="3"/>
        <v>0</v>
      </c>
      <c r="AC25" s="181">
        <f t="shared" si="3"/>
        <v>0</v>
      </c>
      <c r="AD25" s="123"/>
      <c r="AE25" s="108"/>
      <c r="AF25" s="108"/>
      <c r="AG25" s="108"/>
      <c r="AH25" s="108"/>
      <c r="AI25" s="108"/>
      <c r="AJ25" s="108"/>
      <c r="AK25" s="108"/>
      <c r="AL25" s="75"/>
      <c r="AM25" s="75"/>
      <c r="AN25" s="75"/>
      <c r="AO25" s="75"/>
      <c r="AP25" s="75"/>
      <c r="AQ25" s="75"/>
      <c r="AR25" s="75"/>
      <c r="AS25" s="75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</row>
    <row r="26" spans="1:152" s="9" customFormat="1" ht="18.75" customHeight="1">
      <c r="A26" s="82"/>
      <c r="B26" s="183" t="s">
        <v>4</v>
      </c>
      <c r="C26" s="125" t="e">
        <f>C21+#REF!+#REF!+#REF!+C23</f>
        <v>#REF!</v>
      </c>
      <c r="D26" s="113"/>
      <c r="E26" s="113"/>
      <c r="F26" s="182">
        <f aca="true" t="shared" si="4" ref="F26:AC26">F21+F25</f>
        <v>0</v>
      </c>
      <c r="G26" s="182">
        <f t="shared" si="4"/>
        <v>0</v>
      </c>
      <c r="H26" s="182">
        <f t="shared" si="4"/>
        <v>0</v>
      </c>
      <c r="I26" s="182">
        <f t="shared" si="4"/>
        <v>0</v>
      </c>
      <c r="J26" s="182">
        <f t="shared" si="4"/>
        <v>0</v>
      </c>
      <c r="K26" s="182">
        <f t="shared" si="4"/>
        <v>0</v>
      </c>
      <c r="L26" s="182">
        <f t="shared" si="4"/>
        <v>0</v>
      </c>
      <c r="M26" s="182">
        <f t="shared" si="4"/>
        <v>0</v>
      </c>
      <c r="N26" s="182">
        <f t="shared" si="4"/>
        <v>0</v>
      </c>
      <c r="O26" s="182">
        <f t="shared" si="4"/>
        <v>0</v>
      </c>
      <c r="P26" s="182">
        <f t="shared" si="4"/>
        <v>0</v>
      </c>
      <c r="Q26" s="182">
        <f t="shared" si="4"/>
        <v>0</v>
      </c>
      <c r="R26" s="182">
        <f t="shared" si="4"/>
        <v>0</v>
      </c>
      <c r="S26" s="182">
        <f t="shared" si="4"/>
        <v>0</v>
      </c>
      <c r="T26" s="182">
        <f t="shared" si="4"/>
        <v>0</v>
      </c>
      <c r="U26" s="182">
        <f t="shared" si="4"/>
        <v>0</v>
      </c>
      <c r="V26" s="182">
        <f t="shared" si="4"/>
        <v>0</v>
      </c>
      <c r="W26" s="182">
        <f t="shared" si="4"/>
        <v>0</v>
      </c>
      <c r="X26" s="182">
        <f t="shared" si="4"/>
        <v>0</v>
      </c>
      <c r="Y26" s="182">
        <f t="shared" si="4"/>
        <v>0</v>
      </c>
      <c r="Z26" s="182">
        <f t="shared" si="4"/>
        <v>0</v>
      </c>
      <c r="AA26" s="182">
        <f t="shared" si="4"/>
        <v>0</v>
      </c>
      <c r="AB26" s="182">
        <f t="shared" si="4"/>
        <v>0</v>
      </c>
      <c r="AC26" s="182">
        <f t="shared" si="4"/>
        <v>0</v>
      </c>
      <c r="AD26" s="114"/>
      <c r="AE26" s="115"/>
      <c r="AF26" s="115"/>
      <c r="AG26" s="115"/>
      <c r="AH26" s="115"/>
      <c r="AI26" s="115"/>
      <c r="AJ26" s="115"/>
      <c r="AK26" s="115"/>
      <c r="AL26" s="76"/>
      <c r="AM26" s="76"/>
      <c r="AN26" s="76"/>
      <c r="AO26" s="76"/>
      <c r="AP26" s="76"/>
      <c r="AQ26" s="76"/>
      <c r="AR26" s="76"/>
      <c r="AS26" s="76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</row>
    <row r="27" spans="1:45" s="22" customFormat="1" ht="34.5" customHeight="1">
      <c r="A27" s="21"/>
      <c r="B27" s="126" t="s">
        <v>54</v>
      </c>
      <c r="C27" s="117"/>
      <c r="D27" s="204" t="s">
        <v>62</v>
      </c>
      <c r="E27" s="117"/>
      <c r="F27" s="127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8"/>
      <c r="AF27" s="108"/>
      <c r="AG27" s="108"/>
      <c r="AH27" s="108"/>
      <c r="AI27" s="108"/>
      <c r="AJ27" s="108"/>
      <c r="AK27" s="108"/>
      <c r="AL27" s="75"/>
      <c r="AM27" s="75"/>
      <c r="AN27" s="75"/>
      <c r="AO27" s="75"/>
      <c r="AP27" s="75"/>
      <c r="AQ27" s="75"/>
      <c r="AR27" s="75"/>
      <c r="AS27" s="75"/>
    </row>
    <row r="28" spans="1:152" s="7" customFormat="1" ht="15" customHeight="1">
      <c r="A28" s="13"/>
      <c r="B28" s="153" t="s">
        <v>70</v>
      </c>
      <c r="C28" s="154"/>
      <c r="D28" s="155">
        <v>0.24</v>
      </c>
      <c r="E28" s="117"/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102"/>
      <c r="AE28" s="108"/>
      <c r="AF28" s="108"/>
      <c r="AG28" s="108"/>
      <c r="AH28" s="108"/>
      <c r="AI28" s="108"/>
      <c r="AJ28" s="108"/>
      <c r="AK28" s="108"/>
      <c r="AL28" s="75"/>
      <c r="AM28" s="75"/>
      <c r="AN28" s="75"/>
      <c r="AO28" s="75"/>
      <c r="AP28" s="75"/>
      <c r="AQ28" s="75"/>
      <c r="AR28" s="75"/>
      <c r="AS28" s="75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</row>
    <row r="29" spans="1:152" s="7" customFormat="1" ht="12.75">
      <c r="A29" s="6"/>
      <c r="B29" s="156"/>
      <c r="C29" s="157">
        <v>0</v>
      </c>
      <c r="D29" s="155">
        <v>0.24</v>
      </c>
      <c r="E29" s="110">
        <v>0</v>
      </c>
      <c r="F29" s="87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111"/>
      <c r="AE29" s="108"/>
      <c r="AF29" s="108"/>
      <c r="AG29" s="108"/>
      <c r="AH29" s="108"/>
      <c r="AI29" s="108"/>
      <c r="AJ29" s="108"/>
      <c r="AK29" s="108"/>
      <c r="AL29" s="75"/>
      <c r="AM29" s="75"/>
      <c r="AN29" s="75"/>
      <c r="AO29" s="75"/>
      <c r="AP29" s="75"/>
      <c r="AQ29" s="75"/>
      <c r="AR29" s="75"/>
      <c r="AS29" s="75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</row>
    <row r="30" spans="1:152" s="7" customFormat="1" ht="12.75">
      <c r="A30" s="6"/>
      <c r="B30" s="158"/>
      <c r="C30" s="157"/>
      <c r="D30" s="155">
        <v>0.24</v>
      </c>
      <c r="E30" s="110"/>
      <c r="F30" s="87"/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111"/>
      <c r="AE30" s="108"/>
      <c r="AF30" s="108"/>
      <c r="AG30" s="108"/>
      <c r="AH30" s="108"/>
      <c r="AI30" s="108"/>
      <c r="AJ30" s="108"/>
      <c r="AK30" s="108"/>
      <c r="AL30" s="75"/>
      <c r="AM30" s="75"/>
      <c r="AN30" s="75"/>
      <c r="AO30" s="75"/>
      <c r="AP30" s="75"/>
      <c r="AQ30" s="75"/>
      <c r="AR30" s="75"/>
      <c r="AS30" s="75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</row>
    <row r="31" spans="1:152" s="7" customFormat="1" ht="12.75">
      <c r="A31" s="6"/>
      <c r="B31" s="158"/>
      <c r="C31" s="157"/>
      <c r="D31" s="155">
        <v>0.24</v>
      </c>
      <c r="E31" s="110"/>
      <c r="F31" s="87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111"/>
      <c r="AE31" s="108"/>
      <c r="AF31" s="108"/>
      <c r="AG31" s="108"/>
      <c r="AH31" s="108"/>
      <c r="AI31" s="108"/>
      <c r="AJ31" s="108"/>
      <c r="AK31" s="108"/>
      <c r="AL31" s="75"/>
      <c r="AM31" s="75"/>
      <c r="AN31" s="75"/>
      <c r="AO31" s="75"/>
      <c r="AP31" s="75"/>
      <c r="AQ31" s="75"/>
      <c r="AR31" s="75"/>
      <c r="AS31" s="75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</row>
    <row r="32" spans="1:152" s="7" customFormat="1" ht="12.75">
      <c r="A32" s="6"/>
      <c r="B32" s="158" t="s">
        <v>71</v>
      </c>
      <c r="C32" s="157"/>
      <c r="D32" s="155">
        <v>0.24</v>
      </c>
      <c r="E32" s="110"/>
      <c r="F32" s="87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111"/>
      <c r="AE32" s="108"/>
      <c r="AF32" s="108"/>
      <c r="AG32" s="108"/>
      <c r="AH32" s="108"/>
      <c r="AI32" s="108"/>
      <c r="AJ32" s="108"/>
      <c r="AK32" s="108"/>
      <c r="AL32" s="75"/>
      <c r="AM32" s="75"/>
      <c r="AN32" s="75"/>
      <c r="AO32" s="75"/>
      <c r="AP32" s="75"/>
      <c r="AQ32" s="75"/>
      <c r="AR32" s="75"/>
      <c r="AS32" s="75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</row>
    <row r="33" spans="1:152" s="7" customFormat="1" ht="12.75">
      <c r="A33" s="6"/>
      <c r="B33" s="158"/>
      <c r="C33" s="157"/>
      <c r="D33" s="155">
        <v>0.24</v>
      </c>
      <c r="E33" s="110"/>
      <c r="F33" s="87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111"/>
      <c r="AE33" s="108"/>
      <c r="AF33" s="108"/>
      <c r="AG33" s="108"/>
      <c r="AH33" s="108"/>
      <c r="AI33" s="108"/>
      <c r="AJ33" s="108"/>
      <c r="AK33" s="108"/>
      <c r="AL33" s="75"/>
      <c r="AM33" s="75"/>
      <c r="AN33" s="75"/>
      <c r="AO33" s="75"/>
      <c r="AP33" s="75"/>
      <c r="AQ33" s="75"/>
      <c r="AR33" s="75"/>
      <c r="AS33" s="75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</row>
    <row r="34" spans="1:152" s="7" customFormat="1" ht="12.75">
      <c r="A34" s="6"/>
      <c r="B34" s="158"/>
      <c r="C34" s="157"/>
      <c r="D34" s="155">
        <v>0.24</v>
      </c>
      <c r="E34" s="110"/>
      <c r="F34" s="87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111"/>
      <c r="AE34" s="108"/>
      <c r="AF34" s="108"/>
      <c r="AG34" s="108"/>
      <c r="AH34" s="108"/>
      <c r="AI34" s="108"/>
      <c r="AJ34" s="108"/>
      <c r="AK34" s="108"/>
      <c r="AL34" s="75"/>
      <c r="AM34" s="75"/>
      <c r="AN34" s="75"/>
      <c r="AO34" s="75"/>
      <c r="AP34" s="75"/>
      <c r="AQ34" s="75"/>
      <c r="AR34" s="75"/>
      <c r="AS34" s="75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</row>
    <row r="35" spans="1:152" s="7" customFormat="1" ht="12.75">
      <c r="A35" s="6"/>
      <c r="B35" s="158"/>
      <c r="C35" s="157"/>
      <c r="D35" s="155">
        <v>0.24</v>
      </c>
      <c r="E35" s="110"/>
      <c r="F35" s="87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111"/>
      <c r="AE35" s="108"/>
      <c r="AF35" s="108"/>
      <c r="AG35" s="108"/>
      <c r="AH35" s="108"/>
      <c r="AI35" s="108"/>
      <c r="AJ35" s="108"/>
      <c r="AK35" s="108"/>
      <c r="AL35" s="75"/>
      <c r="AM35" s="75"/>
      <c r="AN35" s="75"/>
      <c r="AO35" s="75"/>
      <c r="AP35" s="75"/>
      <c r="AQ35" s="75"/>
      <c r="AR35" s="75"/>
      <c r="AS35" s="75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</row>
    <row r="36" spans="1:152" s="7" customFormat="1" ht="12.75">
      <c r="A36" s="6"/>
      <c r="B36" s="158"/>
      <c r="C36" s="157"/>
      <c r="D36" s="155">
        <v>0.24</v>
      </c>
      <c r="E36" s="110"/>
      <c r="F36" s="87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111"/>
      <c r="AE36" s="108"/>
      <c r="AF36" s="108"/>
      <c r="AG36" s="108"/>
      <c r="AH36" s="108"/>
      <c r="AI36" s="108"/>
      <c r="AJ36" s="108"/>
      <c r="AK36" s="108"/>
      <c r="AL36" s="75"/>
      <c r="AM36" s="75"/>
      <c r="AN36" s="75"/>
      <c r="AO36" s="75"/>
      <c r="AP36" s="75"/>
      <c r="AQ36" s="75"/>
      <c r="AR36" s="75"/>
      <c r="AS36" s="75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</row>
    <row r="37" spans="1:152" s="7" customFormat="1" ht="13.5" thickBot="1">
      <c r="A37" s="6"/>
      <c r="B37" s="159"/>
      <c r="C37" s="157">
        <v>0</v>
      </c>
      <c r="D37" s="155">
        <v>0.24</v>
      </c>
      <c r="E37" s="110">
        <v>0</v>
      </c>
      <c r="F37" s="87"/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111"/>
      <c r="AE37" s="108"/>
      <c r="AF37" s="108"/>
      <c r="AG37" s="108"/>
      <c r="AH37" s="108"/>
      <c r="AI37" s="108"/>
      <c r="AJ37" s="108"/>
      <c r="AK37" s="108"/>
      <c r="AL37" s="75"/>
      <c r="AM37" s="75"/>
      <c r="AN37" s="75"/>
      <c r="AO37" s="75"/>
      <c r="AP37" s="75"/>
      <c r="AQ37" s="75"/>
      <c r="AR37" s="75"/>
      <c r="AS37" s="75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</row>
    <row r="38" spans="1:152" s="7" customFormat="1" ht="13.5" thickBot="1">
      <c r="A38" s="83"/>
      <c r="B38" s="174" t="s">
        <v>5</v>
      </c>
      <c r="C38" s="124">
        <v>0</v>
      </c>
      <c r="D38" s="128"/>
      <c r="E38" s="129">
        <f>SUM(E28:E37)</f>
        <v>0</v>
      </c>
      <c r="F38" s="185">
        <f>SUM(F28:F37)</f>
        <v>0</v>
      </c>
      <c r="G38" s="186">
        <f>SUM(G28:G37)</f>
        <v>0</v>
      </c>
      <c r="H38" s="186">
        <f aca="true" t="shared" si="5" ref="H38:AB38">SUM(H28:H37)</f>
        <v>0</v>
      </c>
      <c r="I38" s="186">
        <f t="shared" si="5"/>
        <v>0</v>
      </c>
      <c r="J38" s="186">
        <f t="shared" si="5"/>
        <v>0</v>
      </c>
      <c r="K38" s="186">
        <f t="shared" si="5"/>
        <v>0</v>
      </c>
      <c r="L38" s="186">
        <f t="shared" si="5"/>
        <v>0</v>
      </c>
      <c r="M38" s="186">
        <f t="shared" si="5"/>
        <v>0</v>
      </c>
      <c r="N38" s="186">
        <f t="shared" si="5"/>
        <v>0</v>
      </c>
      <c r="O38" s="186">
        <f t="shared" si="5"/>
        <v>0</v>
      </c>
      <c r="P38" s="186">
        <f t="shared" si="5"/>
        <v>0</v>
      </c>
      <c r="Q38" s="186">
        <f t="shared" si="5"/>
        <v>0</v>
      </c>
      <c r="R38" s="186">
        <f t="shared" si="5"/>
        <v>0</v>
      </c>
      <c r="S38" s="186">
        <f t="shared" si="5"/>
        <v>0</v>
      </c>
      <c r="T38" s="186">
        <f t="shared" si="5"/>
        <v>0</v>
      </c>
      <c r="U38" s="186">
        <f t="shared" si="5"/>
        <v>0</v>
      </c>
      <c r="V38" s="186">
        <f t="shared" si="5"/>
        <v>0</v>
      </c>
      <c r="W38" s="186">
        <f t="shared" si="5"/>
        <v>0</v>
      </c>
      <c r="X38" s="186">
        <f t="shared" si="5"/>
        <v>0</v>
      </c>
      <c r="Y38" s="186">
        <f t="shared" si="5"/>
        <v>0</v>
      </c>
      <c r="Z38" s="186">
        <f t="shared" si="5"/>
        <v>0</v>
      </c>
      <c r="AA38" s="186">
        <f t="shared" si="5"/>
        <v>0</v>
      </c>
      <c r="AB38" s="186">
        <f t="shared" si="5"/>
        <v>0</v>
      </c>
      <c r="AC38" s="186">
        <f>SUM(AC28:AC37)</f>
        <v>0</v>
      </c>
      <c r="AD38" s="130"/>
      <c r="AE38" s="108"/>
      <c r="AF38" s="108"/>
      <c r="AG38" s="108"/>
      <c r="AH38" s="108"/>
      <c r="AI38" s="108"/>
      <c r="AJ38" s="108"/>
      <c r="AK38" s="108"/>
      <c r="AL38" s="75"/>
      <c r="AM38" s="75"/>
      <c r="AN38" s="75"/>
      <c r="AO38" s="75"/>
      <c r="AP38" s="75"/>
      <c r="AQ38" s="75"/>
      <c r="AR38" s="75"/>
      <c r="AS38" s="75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</row>
    <row r="39" spans="1:152" s="7" customFormat="1" ht="12.75">
      <c r="A39" s="14"/>
      <c r="B39" s="184" t="s">
        <v>6</v>
      </c>
      <c r="C39" s="124"/>
      <c r="D39" s="122"/>
      <c r="E39" s="122"/>
      <c r="F39" s="187">
        <f>F28*D28+F29*D29+F30*D30+F31*D31+F32*D32+F33*D33+F34*D34+F35*D35+F36*D36+F37*D37</f>
        <v>0</v>
      </c>
      <c r="G39" s="187">
        <f>G28*D28+G29*D29+G30*D30+G31*D31+G32*D32+G33*D33+G34*D34+G35*D35+G36*D36+G37*D37</f>
        <v>0</v>
      </c>
      <c r="H39" s="187">
        <f>H28*D28+H29*D29+H30*D30+H31*D31+H32*D32+H33*D33+H34*D34+H35*D35+H36*D36+H37*D37</f>
        <v>0</v>
      </c>
      <c r="I39" s="187">
        <f>I28*D28+I29*D29+I30*D30+I31*D31+I32*D32+I33*D33+I34*D34+I35*D35+I36*D36+I37*D37</f>
        <v>0</v>
      </c>
      <c r="J39" s="187">
        <f>J28*D28+J29*D29+J30*D30+J31*D31+J32*D32+J33*D33+J34*D34+J35*D35+J36*D36+J37*D37</f>
        <v>0</v>
      </c>
      <c r="K39" s="187">
        <f>K28*D28+K29*D29+K30*D30+K31*D31+K32*D32+K33*D33+K34*D34+K35*D35+K36*D36+K37*D37</f>
        <v>0</v>
      </c>
      <c r="L39" s="187">
        <f>L28*D28+L29*D29+L30*D30+L31*D31+L32*D32+L33*D33+L34*D34+L35*D35+L36*D36+L37*D37</f>
        <v>0</v>
      </c>
      <c r="M39" s="187">
        <f>M28*D28+M29*D29+M30*D30+M31*D31+M32*D32+M33*D33+M34*D34+M35*D35+M36*D36+M37*D37</f>
        <v>0</v>
      </c>
      <c r="N39" s="187">
        <f>N28*D28+N29*D29+N30*D30+N31*D31+N32*D32+N33*D33+N34*D34+N35*D35+N36*D36+N37*D37</f>
        <v>0</v>
      </c>
      <c r="O39" s="187">
        <f>O28*D28+O29*D29+O30*D30+O31*D31+O32*D32+O33*D33+O34*D34+O35*D35+O36*D36+O37*D37</f>
        <v>0</v>
      </c>
      <c r="P39" s="187">
        <f>P28*D28+P29*D29+P30*D30+P31*D31+P32*D32+P33*D33+P34*D34+P35*D35+P36*D36+P37*D37</f>
        <v>0</v>
      </c>
      <c r="Q39" s="187">
        <f>Q28*D28+Q29*D29+Q30*D30+Q31*D31+Q32*D32+Q33*D33+Q34*D34+Q35*D35+Q36*D36+Q37*D37</f>
        <v>0</v>
      </c>
      <c r="R39" s="187">
        <f>R28*D28+R29*D29+R30*D30+R31*D31+R32*D32+R33*D33+R34*D34+R35*D35+R36*D36+R37*D37</f>
        <v>0</v>
      </c>
      <c r="S39" s="187">
        <f>S28*D28+S29*D29+S30*D30+S31*D31+S32*D32+S33*D33+S34*D34+S35*D35+S36*D36+S37*D37</f>
        <v>0</v>
      </c>
      <c r="T39" s="187">
        <f>T28*D28+T29*D29+T30*D30+T31*D31+T32*D32+T33*D33+T34*D34+T35*D35+T36*D36+T37*D37</f>
        <v>0</v>
      </c>
      <c r="U39" s="187">
        <f>U28*D28+U29*D29+U30*D30+U31*D31+U32*D32+U33*D33+U34*D34+U35*D35+U36*D36+U37*D37</f>
        <v>0</v>
      </c>
      <c r="V39" s="187">
        <f>V28*D28+V29*D29+V30*D30+V31*D31+V32*D32+V33*D33+V34*D34+V35*D35+V36*D36+V37*D37</f>
        <v>0</v>
      </c>
      <c r="W39" s="187">
        <f>W28*D28+W29*D29+W30*D30+W31*D31+W32*D32+W33*D33+W34*D34+W35*D35+W36*D36+W37*D37</f>
        <v>0</v>
      </c>
      <c r="X39" s="187">
        <f>X28*D28+X29*D29+X30*D30+X31*D31+X32*D32+X33*D33+X34*D34+X35*D35+X36*D36+X37*D37</f>
        <v>0</v>
      </c>
      <c r="Y39" s="187">
        <f>Y28*D28+Y29*D29+Y30*D30+Y31*D31+Y32*D32+Y33*D33+Y34*D34+Y35*D35+Y36*D36+Y37*D37</f>
        <v>0</v>
      </c>
      <c r="Z39" s="187">
        <f>Z28*D28+Z29*D29+Z30*D30+Z31*D31+Z32*D32+Z33*D33+Z34*D34+Z35*D35+Z36*D36+Z37*D37</f>
        <v>0</v>
      </c>
      <c r="AA39" s="187">
        <f>AA28*D28+AA29*D29+AA30*D30+AA31*D31+AA32*D32+AA33*D33+AA34*D34+AA35*D35+AA36*D36+AA37*D37</f>
        <v>0</v>
      </c>
      <c r="AB39" s="187">
        <f>AB28*D28+AB29*D29+AB30*D30+AB31*D31+AB32*D32+AB33*D33+AB34*D34+AB35*D35+AB36*D36+AB37*D37</f>
        <v>0</v>
      </c>
      <c r="AC39" s="187">
        <f>AC28*D28+AC29*D29+AC30*D30+AC31*D31+AC32*D32+AC33*D33+AC34*D34+AC35*D35+AC36*D36+AC37*D37</f>
        <v>0</v>
      </c>
      <c r="AD39" s="123"/>
      <c r="AE39" s="108"/>
      <c r="AF39" s="108"/>
      <c r="AG39" s="108"/>
      <c r="AH39" s="108"/>
      <c r="AI39" s="108"/>
      <c r="AJ39" s="108"/>
      <c r="AK39" s="108"/>
      <c r="AL39" s="75"/>
      <c r="AM39" s="75"/>
      <c r="AN39" s="75"/>
      <c r="AO39" s="75"/>
      <c r="AP39" s="75"/>
      <c r="AQ39" s="75"/>
      <c r="AR39" s="75"/>
      <c r="AS39" s="75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</row>
    <row r="40" spans="1:45" s="22" customFormat="1" ht="33" customHeight="1">
      <c r="A40" s="23"/>
      <c r="B40" s="131" t="s">
        <v>17</v>
      </c>
      <c r="C40" s="122">
        <f>C29*0.22</f>
        <v>0</v>
      </c>
      <c r="D40" s="122"/>
      <c r="E40" s="12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08"/>
      <c r="AF40" s="108"/>
      <c r="AG40" s="108"/>
      <c r="AH40" s="108"/>
      <c r="AI40" s="108"/>
      <c r="AJ40" s="108"/>
      <c r="AK40" s="108"/>
      <c r="AL40" s="75"/>
      <c r="AM40" s="75"/>
      <c r="AN40" s="75"/>
      <c r="AO40" s="75"/>
      <c r="AP40" s="75"/>
      <c r="AQ40" s="75"/>
      <c r="AR40" s="75"/>
      <c r="AS40" s="75"/>
    </row>
    <row r="41" spans="1:152" s="7" customFormat="1" ht="12.75">
      <c r="A41" s="14"/>
      <c r="B41" s="150" t="s">
        <v>31</v>
      </c>
      <c r="C41" s="124"/>
      <c r="D41" s="122"/>
      <c r="E41" s="122"/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123"/>
      <c r="AE41" s="108"/>
      <c r="AF41" s="108"/>
      <c r="AG41" s="108"/>
      <c r="AH41" s="108"/>
      <c r="AI41" s="108"/>
      <c r="AJ41" s="108"/>
      <c r="AK41" s="108"/>
      <c r="AL41" s="75"/>
      <c r="AM41" s="75"/>
      <c r="AN41" s="75"/>
      <c r="AO41" s="75"/>
      <c r="AP41" s="75"/>
      <c r="AQ41" s="75"/>
      <c r="AR41" s="75"/>
      <c r="AS41" s="75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</row>
    <row r="42" spans="1:152" s="7" customFormat="1" ht="12.75">
      <c r="A42" s="14"/>
      <c r="B42" s="150" t="s">
        <v>32</v>
      </c>
      <c r="C42" s="124"/>
      <c r="D42" s="122"/>
      <c r="E42" s="122"/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123"/>
      <c r="AE42" s="108"/>
      <c r="AF42" s="108"/>
      <c r="AG42" s="108"/>
      <c r="AH42" s="108"/>
      <c r="AI42" s="108"/>
      <c r="AJ42" s="108"/>
      <c r="AK42" s="108"/>
      <c r="AL42" s="75"/>
      <c r="AM42" s="75"/>
      <c r="AN42" s="75"/>
      <c r="AO42" s="75"/>
      <c r="AP42" s="75"/>
      <c r="AQ42" s="75"/>
      <c r="AR42" s="75"/>
      <c r="AS42" s="75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</row>
    <row r="43" spans="1:152" s="7" customFormat="1" ht="12.75">
      <c r="A43" s="14"/>
      <c r="B43" s="150" t="s">
        <v>41</v>
      </c>
      <c r="C43" s="124"/>
      <c r="D43" s="122"/>
      <c r="E43" s="122"/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123"/>
      <c r="AE43" s="108"/>
      <c r="AF43" s="108"/>
      <c r="AG43" s="108"/>
      <c r="AH43" s="108"/>
      <c r="AI43" s="108"/>
      <c r="AJ43" s="108"/>
      <c r="AK43" s="108"/>
      <c r="AL43" s="75"/>
      <c r="AM43" s="75"/>
      <c r="AN43" s="75"/>
      <c r="AO43" s="75"/>
      <c r="AP43" s="75"/>
      <c r="AQ43" s="75"/>
      <c r="AR43" s="75"/>
      <c r="AS43" s="75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</row>
    <row r="44" spans="1:152" s="7" customFormat="1" ht="12.75">
      <c r="A44" s="14"/>
      <c r="B44" s="150" t="s">
        <v>60</v>
      </c>
      <c r="C44" s="124"/>
      <c r="D44" s="122"/>
      <c r="E44" s="122"/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123"/>
      <c r="AE44" s="108"/>
      <c r="AF44" s="108"/>
      <c r="AG44" s="108"/>
      <c r="AH44" s="108"/>
      <c r="AI44" s="108"/>
      <c r="AJ44" s="108"/>
      <c r="AK44" s="108"/>
      <c r="AL44" s="75"/>
      <c r="AM44" s="75"/>
      <c r="AN44" s="75"/>
      <c r="AO44" s="75"/>
      <c r="AP44" s="75"/>
      <c r="AQ44" s="75"/>
      <c r="AR44" s="75"/>
      <c r="AS44" s="75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</row>
    <row r="45" spans="1:152" s="7" customFormat="1" ht="12.75">
      <c r="A45" s="14"/>
      <c r="B45" s="151"/>
      <c r="C45" s="124"/>
      <c r="D45" s="122"/>
      <c r="E45" s="122"/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123"/>
      <c r="AE45" s="108"/>
      <c r="AF45" s="108"/>
      <c r="AG45" s="108"/>
      <c r="AH45" s="108"/>
      <c r="AI45" s="108"/>
      <c r="AJ45" s="108"/>
      <c r="AK45" s="108"/>
      <c r="AL45" s="75"/>
      <c r="AM45" s="75"/>
      <c r="AN45" s="75"/>
      <c r="AO45" s="75"/>
      <c r="AP45" s="75"/>
      <c r="AQ45" s="75"/>
      <c r="AR45" s="75"/>
      <c r="AS45" s="75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</row>
    <row r="46" spans="1:152" s="7" customFormat="1" ht="12.75">
      <c r="A46" s="14"/>
      <c r="B46" s="151"/>
      <c r="C46" s="124"/>
      <c r="D46" s="122"/>
      <c r="E46" s="122"/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123"/>
      <c r="AE46" s="108"/>
      <c r="AF46" s="108"/>
      <c r="AG46" s="108"/>
      <c r="AH46" s="108"/>
      <c r="AI46" s="108"/>
      <c r="AJ46" s="108"/>
      <c r="AK46" s="108"/>
      <c r="AL46" s="75"/>
      <c r="AM46" s="75"/>
      <c r="AN46" s="75"/>
      <c r="AO46" s="75"/>
      <c r="AP46" s="75"/>
      <c r="AQ46" s="75"/>
      <c r="AR46" s="75"/>
      <c r="AS46" s="75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</row>
    <row r="47" spans="1:152" s="7" customFormat="1" ht="13.5" thickBot="1">
      <c r="A47" s="14"/>
      <c r="B47" s="152"/>
      <c r="C47" s="124"/>
      <c r="D47" s="122"/>
      <c r="E47" s="122"/>
      <c r="F47" s="86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123"/>
      <c r="AE47" s="108"/>
      <c r="AF47" s="108"/>
      <c r="AG47" s="108"/>
      <c r="AH47" s="108"/>
      <c r="AI47" s="108"/>
      <c r="AJ47" s="108"/>
      <c r="AK47" s="108"/>
      <c r="AL47" s="75"/>
      <c r="AM47" s="75"/>
      <c r="AN47" s="75"/>
      <c r="AO47" s="75"/>
      <c r="AP47" s="75"/>
      <c r="AQ47" s="75"/>
      <c r="AR47" s="75"/>
      <c r="AS47" s="75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</row>
    <row r="48" spans="1:152" s="7" customFormat="1" ht="13.5" thickBot="1">
      <c r="A48" s="30"/>
      <c r="B48" s="174" t="s">
        <v>5</v>
      </c>
      <c r="C48" s="124"/>
      <c r="D48" s="122"/>
      <c r="E48" s="122"/>
      <c r="F48" s="185">
        <f>SUM(F41:F47)</f>
        <v>0</v>
      </c>
      <c r="G48" s="185">
        <f aca="true" t="shared" si="6" ref="G48:AC48">SUM(G41:G47)</f>
        <v>0</v>
      </c>
      <c r="H48" s="185">
        <f t="shared" si="6"/>
        <v>0</v>
      </c>
      <c r="I48" s="185">
        <f t="shared" si="6"/>
        <v>0</v>
      </c>
      <c r="J48" s="185">
        <f t="shared" si="6"/>
        <v>0</v>
      </c>
      <c r="K48" s="185">
        <f t="shared" si="6"/>
        <v>0</v>
      </c>
      <c r="L48" s="185">
        <f t="shared" si="6"/>
        <v>0</v>
      </c>
      <c r="M48" s="185">
        <f t="shared" si="6"/>
        <v>0</v>
      </c>
      <c r="N48" s="185">
        <f t="shared" si="6"/>
        <v>0</v>
      </c>
      <c r="O48" s="185">
        <f t="shared" si="6"/>
        <v>0</v>
      </c>
      <c r="P48" s="185">
        <f t="shared" si="6"/>
        <v>0</v>
      </c>
      <c r="Q48" s="185">
        <f t="shared" si="6"/>
        <v>0</v>
      </c>
      <c r="R48" s="185">
        <f t="shared" si="6"/>
        <v>0</v>
      </c>
      <c r="S48" s="185">
        <f t="shared" si="6"/>
        <v>0</v>
      </c>
      <c r="T48" s="185">
        <f t="shared" si="6"/>
        <v>0</v>
      </c>
      <c r="U48" s="185">
        <f>SUM(U41:U47)</f>
        <v>0</v>
      </c>
      <c r="V48" s="185">
        <f t="shared" si="6"/>
        <v>0</v>
      </c>
      <c r="W48" s="185">
        <f t="shared" si="6"/>
        <v>0</v>
      </c>
      <c r="X48" s="185">
        <f t="shared" si="6"/>
        <v>0</v>
      </c>
      <c r="Y48" s="185">
        <f t="shared" si="6"/>
        <v>0</v>
      </c>
      <c r="Z48" s="185">
        <f t="shared" si="6"/>
        <v>0</v>
      </c>
      <c r="AA48" s="185">
        <f t="shared" si="6"/>
        <v>0</v>
      </c>
      <c r="AB48" s="185">
        <f t="shared" si="6"/>
        <v>0</v>
      </c>
      <c r="AC48" s="185">
        <f t="shared" si="6"/>
        <v>0</v>
      </c>
      <c r="AD48" s="123"/>
      <c r="AE48" s="108"/>
      <c r="AF48" s="108"/>
      <c r="AG48" s="108"/>
      <c r="AH48" s="108"/>
      <c r="AI48" s="108"/>
      <c r="AJ48" s="108"/>
      <c r="AK48" s="108"/>
      <c r="AL48" s="75"/>
      <c r="AM48" s="75"/>
      <c r="AN48" s="75"/>
      <c r="AO48" s="75"/>
      <c r="AP48" s="75"/>
      <c r="AQ48" s="75"/>
      <c r="AR48" s="75"/>
      <c r="AS48" s="75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</row>
    <row r="49" spans="1:45" s="22" customFormat="1" ht="33.75" customHeight="1">
      <c r="A49" s="23"/>
      <c r="B49" s="132" t="s">
        <v>56</v>
      </c>
      <c r="C49" s="122">
        <f>C40+C46+C47</f>
        <v>0</v>
      </c>
      <c r="D49" s="205" t="s">
        <v>62</v>
      </c>
      <c r="E49" s="122">
        <f>E40+E46+E47</f>
        <v>0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08"/>
      <c r="AF49" s="108"/>
      <c r="AG49" s="108"/>
      <c r="AH49" s="108"/>
      <c r="AI49" s="108"/>
      <c r="AJ49" s="108"/>
      <c r="AK49" s="108"/>
      <c r="AL49" s="75"/>
      <c r="AM49" s="75"/>
      <c r="AN49" s="75"/>
      <c r="AO49" s="75"/>
      <c r="AP49" s="75"/>
      <c r="AQ49" s="75"/>
      <c r="AR49" s="75"/>
      <c r="AS49" s="75"/>
    </row>
    <row r="50" spans="1:152" s="7" customFormat="1" ht="12.75">
      <c r="A50" s="14"/>
      <c r="B50" s="198" t="s">
        <v>37</v>
      </c>
      <c r="C50" s="124"/>
      <c r="D50" s="149">
        <v>0.24</v>
      </c>
      <c r="E50" s="122"/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123"/>
      <c r="AE50" s="108"/>
      <c r="AF50" s="108"/>
      <c r="AG50" s="108"/>
      <c r="AH50" s="108"/>
      <c r="AI50" s="108"/>
      <c r="AJ50" s="108"/>
      <c r="AK50" s="108"/>
      <c r="AL50" s="75"/>
      <c r="AM50" s="75"/>
      <c r="AN50" s="75"/>
      <c r="AO50" s="75"/>
      <c r="AP50" s="75"/>
      <c r="AQ50" s="75"/>
      <c r="AR50" s="75"/>
      <c r="AS50" s="75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</row>
    <row r="51" spans="1:152" s="7" customFormat="1" ht="12.75">
      <c r="A51" s="14"/>
      <c r="B51" s="198" t="s">
        <v>38</v>
      </c>
      <c r="C51" s="124"/>
      <c r="D51" s="149">
        <v>0.24</v>
      </c>
      <c r="E51" s="122"/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123"/>
      <c r="AE51" s="108"/>
      <c r="AF51" s="108"/>
      <c r="AG51" s="108"/>
      <c r="AH51" s="108"/>
      <c r="AI51" s="108"/>
      <c r="AJ51" s="108"/>
      <c r="AK51" s="108"/>
      <c r="AL51" s="75"/>
      <c r="AM51" s="75"/>
      <c r="AN51" s="75"/>
      <c r="AO51" s="75"/>
      <c r="AP51" s="75"/>
      <c r="AQ51" s="75"/>
      <c r="AR51" s="75"/>
      <c r="AS51" s="75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</row>
    <row r="52" spans="1:152" s="7" customFormat="1" ht="12.75">
      <c r="A52" s="14"/>
      <c r="B52" s="198" t="s">
        <v>39</v>
      </c>
      <c r="C52" s="124"/>
      <c r="D52" s="149">
        <v>0.24</v>
      </c>
      <c r="E52" s="122"/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123"/>
      <c r="AE52" s="108"/>
      <c r="AF52" s="108"/>
      <c r="AG52" s="108"/>
      <c r="AH52" s="108"/>
      <c r="AI52" s="108"/>
      <c r="AJ52" s="108"/>
      <c r="AK52" s="108"/>
      <c r="AL52" s="75"/>
      <c r="AM52" s="75"/>
      <c r="AN52" s="75"/>
      <c r="AO52" s="75"/>
      <c r="AP52" s="75"/>
      <c r="AQ52" s="75"/>
      <c r="AR52" s="75"/>
      <c r="AS52" s="75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</row>
    <row r="53" spans="1:152" s="7" customFormat="1" ht="12.75">
      <c r="A53" s="14"/>
      <c r="B53" s="201" t="s">
        <v>33</v>
      </c>
      <c r="C53" s="124"/>
      <c r="D53" s="149">
        <v>0.24</v>
      </c>
      <c r="E53" s="122"/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123"/>
      <c r="AE53" s="108"/>
      <c r="AF53" s="108"/>
      <c r="AG53" s="108"/>
      <c r="AH53" s="108"/>
      <c r="AI53" s="108"/>
      <c r="AJ53" s="108"/>
      <c r="AK53" s="108"/>
      <c r="AL53" s="75"/>
      <c r="AM53" s="75"/>
      <c r="AN53" s="75"/>
      <c r="AO53" s="75"/>
      <c r="AP53" s="75"/>
      <c r="AQ53" s="75"/>
      <c r="AR53" s="75"/>
      <c r="AS53" s="75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</row>
    <row r="54" spans="1:152" s="7" customFormat="1" ht="12.75">
      <c r="A54" s="14"/>
      <c r="B54" s="200" t="s">
        <v>34</v>
      </c>
      <c r="C54" s="124"/>
      <c r="D54" s="149">
        <v>0.24</v>
      </c>
      <c r="E54" s="122"/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123"/>
      <c r="AE54" s="108"/>
      <c r="AF54" s="108"/>
      <c r="AG54" s="108"/>
      <c r="AH54" s="108"/>
      <c r="AI54" s="108"/>
      <c r="AJ54" s="108"/>
      <c r="AK54" s="108"/>
      <c r="AL54" s="75"/>
      <c r="AM54" s="75"/>
      <c r="AN54" s="75"/>
      <c r="AO54" s="75"/>
      <c r="AP54" s="75"/>
      <c r="AQ54" s="75"/>
      <c r="AR54" s="75"/>
      <c r="AS54" s="75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</row>
    <row r="55" spans="1:152" s="7" customFormat="1" ht="12.75">
      <c r="A55" s="14"/>
      <c r="B55" s="200" t="s">
        <v>35</v>
      </c>
      <c r="C55" s="124"/>
      <c r="D55" s="149">
        <v>0.24</v>
      </c>
      <c r="E55" s="122"/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123"/>
      <c r="AE55" s="108"/>
      <c r="AF55" s="108"/>
      <c r="AG55" s="108"/>
      <c r="AH55" s="108"/>
      <c r="AI55" s="108"/>
      <c r="AJ55" s="108"/>
      <c r="AK55" s="108"/>
      <c r="AL55" s="75"/>
      <c r="AM55" s="75"/>
      <c r="AN55" s="75"/>
      <c r="AO55" s="75"/>
      <c r="AP55" s="75"/>
      <c r="AQ55" s="75"/>
      <c r="AR55" s="75"/>
      <c r="AS55" s="75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</row>
    <row r="56" spans="1:152" s="7" customFormat="1" ht="12.75">
      <c r="A56" s="14"/>
      <c r="B56" s="198"/>
      <c r="C56" s="124">
        <v>0</v>
      </c>
      <c r="D56" s="149">
        <v>0.24</v>
      </c>
      <c r="E56" s="122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123"/>
      <c r="AE56" s="108"/>
      <c r="AF56" s="108"/>
      <c r="AG56" s="108"/>
      <c r="AH56" s="108"/>
      <c r="AI56" s="108"/>
      <c r="AJ56" s="108"/>
      <c r="AK56" s="108"/>
      <c r="AL56" s="75"/>
      <c r="AM56" s="75"/>
      <c r="AN56" s="75"/>
      <c r="AO56" s="75"/>
      <c r="AP56" s="75"/>
      <c r="AQ56" s="75"/>
      <c r="AR56" s="75"/>
      <c r="AS56" s="75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</row>
    <row r="57" spans="1:152" s="7" customFormat="1" ht="12.75">
      <c r="A57" s="14"/>
      <c r="B57" s="199"/>
      <c r="C57" s="124"/>
      <c r="D57" s="149">
        <v>0.24</v>
      </c>
      <c r="E57" s="122"/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123"/>
      <c r="AE57" s="108"/>
      <c r="AF57" s="108"/>
      <c r="AG57" s="108"/>
      <c r="AH57" s="108"/>
      <c r="AI57" s="108"/>
      <c r="AJ57" s="108"/>
      <c r="AK57" s="108"/>
      <c r="AL57" s="75"/>
      <c r="AM57" s="75"/>
      <c r="AN57" s="75"/>
      <c r="AO57" s="75"/>
      <c r="AP57" s="75"/>
      <c r="AQ57" s="75"/>
      <c r="AR57" s="75"/>
      <c r="AS57" s="75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</row>
    <row r="58" spans="1:152" s="7" customFormat="1" ht="12.75">
      <c r="A58" s="14"/>
      <c r="B58" s="199"/>
      <c r="C58" s="124"/>
      <c r="D58" s="149">
        <v>0.24</v>
      </c>
      <c r="E58" s="122"/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123"/>
      <c r="AE58" s="108"/>
      <c r="AF58" s="108"/>
      <c r="AG58" s="108"/>
      <c r="AH58" s="108"/>
      <c r="AI58" s="108"/>
      <c r="AJ58" s="108"/>
      <c r="AK58" s="108"/>
      <c r="AL58" s="75"/>
      <c r="AM58" s="75"/>
      <c r="AN58" s="75"/>
      <c r="AO58" s="75"/>
      <c r="AP58" s="75"/>
      <c r="AQ58" s="75"/>
      <c r="AR58" s="75"/>
      <c r="AS58" s="75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</row>
    <row r="59" spans="1:152" s="7" customFormat="1" ht="12.75">
      <c r="A59" s="14"/>
      <c r="B59" s="199"/>
      <c r="C59" s="124"/>
      <c r="D59" s="149">
        <v>0.24</v>
      </c>
      <c r="E59" s="122"/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123"/>
      <c r="AE59" s="108"/>
      <c r="AF59" s="108"/>
      <c r="AG59" s="108"/>
      <c r="AH59" s="108"/>
      <c r="AI59" s="108"/>
      <c r="AJ59" s="108"/>
      <c r="AK59" s="108"/>
      <c r="AL59" s="75"/>
      <c r="AM59" s="75"/>
      <c r="AN59" s="75"/>
      <c r="AO59" s="75"/>
      <c r="AP59" s="75"/>
      <c r="AQ59" s="75"/>
      <c r="AR59" s="75"/>
      <c r="AS59" s="75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</row>
    <row r="60" spans="1:152" s="7" customFormat="1" ht="12.75">
      <c r="A60" s="14"/>
      <c r="B60" s="199"/>
      <c r="C60" s="124"/>
      <c r="D60" s="149">
        <v>0.24</v>
      </c>
      <c r="E60" s="122"/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123"/>
      <c r="AE60" s="108"/>
      <c r="AF60" s="108"/>
      <c r="AG60" s="108"/>
      <c r="AH60" s="108"/>
      <c r="AI60" s="108"/>
      <c r="AJ60" s="108"/>
      <c r="AK60" s="108"/>
      <c r="AL60" s="75"/>
      <c r="AM60" s="75"/>
      <c r="AN60" s="75"/>
      <c r="AO60" s="75"/>
      <c r="AP60" s="75"/>
      <c r="AQ60" s="75"/>
      <c r="AR60" s="75"/>
      <c r="AS60" s="75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</row>
    <row r="61" spans="1:152" s="7" customFormat="1" ht="12.75">
      <c r="A61" s="14"/>
      <c r="B61" s="199"/>
      <c r="C61" s="124"/>
      <c r="D61" s="149">
        <v>0.24</v>
      </c>
      <c r="E61" s="122"/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123"/>
      <c r="AE61" s="108"/>
      <c r="AF61" s="108"/>
      <c r="AG61" s="108"/>
      <c r="AH61" s="108"/>
      <c r="AI61" s="108"/>
      <c r="AJ61" s="108"/>
      <c r="AK61" s="108"/>
      <c r="AL61" s="75"/>
      <c r="AM61" s="75"/>
      <c r="AN61" s="75"/>
      <c r="AO61" s="75"/>
      <c r="AP61" s="75"/>
      <c r="AQ61" s="75"/>
      <c r="AR61" s="75"/>
      <c r="AS61" s="75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</row>
    <row r="62" spans="1:152" s="7" customFormat="1" ht="12.75">
      <c r="A62" s="6"/>
      <c r="B62" s="200"/>
      <c r="C62" s="109">
        <v>0</v>
      </c>
      <c r="D62" s="149">
        <v>0.24</v>
      </c>
      <c r="E62" s="110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111"/>
      <c r="AE62" s="108"/>
      <c r="AF62" s="108"/>
      <c r="AG62" s="108"/>
      <c r="AH62" s="108"/>
      <c r="AI62" s="108"/>
      <c r="AJ62" s="108"/>
      <c r="AK62" s="108"/>
      <c r="AL62" s="75"/>
      <c r="AM62" s="75"/>
      <c r="AN62" s="75"/>
      <c r="AO62" s="75"/>
      <c r="AP62" s="75"/>
      <c r="AQ62" s="75"/>
      <c r="AR62" s="75"/>
      <c r="AS62" s="75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</row>
    <row r="63" spans="1:152" s="7" customFormat="1" ht="12.75">
      <c r="A63" s="6"/>
      <c r="B63" s="199"/>
      <c r="C63" s="109"/>
      <c r="D63" s="149">
        <v>0.24</v>
      </c>
      <c r="E63" s="110"/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111"/>
      <c r="AE63" s="108"/>
      <c r="AF63" s="108"/>
      <c r="AG63" s="108"/>
      <c r="AH63" s="108"/>
      <c r="AI63" s="108"/>
      <c r="AJ63" s="108"/>
      <c r="AK63" s="108"/>
      <c r="AL63" s="75"/>
      <c r="AM63" s="75"/>
      <c r="AN63" s="75"/>
      <c r="AO63" s="75"/>
      <c r="AP63" s="75"/>
      <c r="AQ63" s="75"/>
      <c r="AR63" s="75"/>
      <c r="AS63" s="75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</row>
    <row r="64" spans="1:152" s="7" customFormat="1" ht="12.75">
      <c r="A64" s="6"/>
      <c r="B64" s="199"/>
      <c r="C64" s="109"/>
      <c r="D64" s="149">
        <v>0.24</v>
      </c>
      <c r="E64" s="110"/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111"/>
      <c r="AE64" s="108"/>
      <c r="AF64" s="108"/>
      <c r="AG64" s="108"/>
      <c r="AH64" s="108"/>
      <c r="AI64" s="108"/>
      <c r="AJ64" s="108"/>
      <c r="AK64" s="108"/>
      <c r="AL64" s="75"/>
      <c r="AM64" s="75"/>
      <c r="AN64" s="75"/>
      <c r="AO64" s="75"/>
      <c r="AP64" s="75"/>
      <c r="AQ64" s="75"/>
      <c r="AR64" s="75"/>
      <c r="AS64" s="75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</row>
    <row r="65" spans="1:152" s="7" customFormat="1" ht="12.75" customHeight="1">
      <c r="A65" s="6"/>
      <c r="B65" s="199"/>
      <c r="C65" s="109"/>
      <c r="D65" s="149">
        <v>0.24</v>
      </c>
      <c r="E65" s="110"/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111"/>
      <c r="AE65" s="108"/>
      <c r="AF65" s="108"/>
      <c r="AG65" s="108"/>
      <c r="AH65" s="108"/>
      <c r="AI65" s="108"/>
      <c r="AJ65" s="108"/>
      <c r="AK65" s="108"/>
      <c r="AL65" s="75"/>
      <c r="AM65" s="75"/>
      <c r="AN65" s="75"/>
      <c r="AO65" s="75"/>
      <c r="AP65" s="75"/>
      <c r="AQ65" s="75"/>
      <c r="AR65" s="75"/>
      <c r="AS65" s="75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</row>
    <row r="66" spans="1:152" s="7" customFormat="1" ht="12.75">
      <c r="A66" s="6"/>
      <c r="B66" s="199"/>
      <c r="C66" s="109"/>
      <c r="D66" s="149">
        <v>0.24</v>
      </c>
      <c r="E66" s="110"/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111"/>
      <c r="AE66" s="108"/>
      <c r="AF66" s="108"/>
      <c r="AG66" s="108"/>
      <c r="AH66" s="108"/>
      <c r="AI66" s="108"/>
      <c r="AJ66" s="108"/>
      <c r="AK66" s="108"/>
      <c r="AL66" s="75"/>
      <c r="AM66" s="75"/>
      <c r="AN66" s="75"/>
      <c r="AO66" s="75"/>
      <c r="AP66" s="75"/>
      <c r="AQ66" s="75"/>
      <c r="AR66" s="75"/>
      <c r="AS66" s="75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</row>
    <row r="67" spans="1:152" s="7" customFormat="1" ht="12.75">
      <c r="A67" s="6"/>
      <c r="B67" s="199"/>
      <c r="C67" s="109"/>
      <c r="D67" s="149">
        <v>0.24</v>
      </c>
      <c r="E67" s="110"/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111"/>
      <c r="AE67" s="108"/>
      <c r="AF67" s="108"/>
      <c r="AG67" s="108"/>
      <c r="AH67" s="108"/>
      <c r="AI67" s="108"/>
      <c r="AJ67" s="108"/>
      <c r="AK67" s="108"/>
      <c r="AL67" s="75"/>
      <c r="AM67" s="75"/>
      <c r="AN67" s="75"/>
      <c r="AO67" s="75"/>
      <c r="AP67" s="75"/>
      <c r="AQ67" s="75"/>
      <c r="AR67" s="75"/>
      <c r="AS67" s="75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</row>
    <row r="68" spans="1:152" s="7" customFormat="1" ht="12.75">
      <c r="A68" s="6"/>
      <c r="B68" s="200"/>
      <c r="C68" s="109"/>
      <c r="D68" s="149">
        <v>0.24</v>
      </c>
      <c r="E68" s="110"/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111"/>
      <c r="AE68" s="108"/>
      <c r="AF68" s="108"/>
      <c r="AG68" s="108"/>
      <c r="AH68" s="108"/>
      <c r="AI68" s="108"/>
      <c r="AJ68" s="108"/>
      <c r="AK68" s="108"/>
      <c r="AL68" s="75"/>
      <c r="AM68" s="75"/>
      <c r="AN68" s="75"/>
      <c r="AO68" s="75"/>
      <c r="AP68" s="75"/>
      <c r="AQ68" s="75"/>
      <c r="AR68" s="75"/>
      <c r="AS68" s="75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</row>
    <row r="69" spans="1:152" s="7" customFormat="1" ht="13.5" thickBot="1">
      <c r="A69" s="6"/>
      <c r="B69" s="202"/>
      <c r="C69" s="109"/>
      <c r="D69" s="149">
        <v>0.24</v>
      </c>
      <c r="E69" s="110"/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111"/>
      <c r="AE69" s="108"/>
      <c r="AF69" s="108"/>
      <c r="AG69" s="108"/>
      <c r="AH69" s="108"/>
      <c r="AI69" s="108"/>
      <c r="AJ69" s="108"/>
      <c r="AK69" s="108"/>
      <c r="AL69" s="75"/>
      <c r="AM69" s="75"/>
      <c r="AN69" s="75"/>
      <c r="AO69" s="75"/>
      <c r="AP69" s="75"/>
      <c r="AQ69" s="75"/>
      <c r="AR69" s="75"/>
      <c r="AS69" s="75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</row>
    <row r="70" spans="1:152" s="7" customFormat="1" ht="13.5" thickBot="1">
      <c r="A70" s="70"/>
      <c r="B70" s="174" t="s">
        <v>5</v>
      </c>
      <c r="C70" s="109"/>
      <c r="D70" s="110"/>
      <c r="E70" s="110"/>
      <c r="F70" s="185">
        <f>SUM(F50:F69)</f>
        <v>0</v>
      </c>
      <c r="G70" s="185">
        <f aca="true" t="shared" si="7" ref="G70:AC70">SUM(G50:G69)</f>
        <v>0</v>
      </c>
      <c r="H70" s="185">
        <f t="shared" si="7"/>
        <v>0</v>
      </c>
      <c r="I70" s="185">
        <f t="shared" si="7"/>
        <v>0</v>
      </c>
      <c r="J70" s="185">
        <f t="shared" si="7"/>
        <v>0</v>
      </c>
      <c r="K70" s="185">
        <f t="shared" si="7"/>
        <v>0</v>
      </c>
      <c r="L70" s="185">
        <f t="shared" si="7"/>
        <v>0</v>
      </c>
      <c r="M70" s="185">
        <f t="shared" si="7"/>
        <v>0</v>
      </c>
      <c r="N70" s="185">
        <f t="shared" si="7"/>
        <v>0</v>
      </c>
      <c r="O70" s="185">
        <f t="shared" si="7"/>
        <v>0</v>
      </c>
      <c r="P70" s="185">
        <f t="shared" si="7"/>
        <v>0</v>
      </c>
      <c r="Q70" s="185">
        <f t="shared" si="7"/>
        <v>0</v>
      </c>
      <c r="R70" s="185">
        <f t="shared" si="7"/>
        <v>0</v>
      </c>
      <c r="S70" s="185">
        <f t="shared" si="7"/>
        <v>0</v>
      </c>
      <c r="T70" s="185">
        <f t="shared" si="7"/>
        <v>0</v>
      </c>
      <c r="U70" s="185">
        <f t="shared" si="7"/>
        <v>0</v>
      </c>
      <c r="V70" s="185">
        <f t="shared" si="7"/>
        <v>0</v>
      </c>
      <c r="W70" s="185">
        <f t="shared" si="7"/>
        <v>0</v>
      </c>
      <c r="X70" s="185">
        <f t="shared" si="7"/>
        <v>0</v>
      </c>
      <c r="Y70" s="185">
        <f t="shared" si="7"/>
        <v>0</v>
      </c>
      <c r="Z70" s="185">
        <f t="shared" si="7"/>
        <v>0</v>
      </c>
      <c r="AA70" s="185">
        <f t="shared" si="7"/>
        <v>0</v>
      </c>
      <c r="AB70" s="185">
        <f t="shared" si="7"/>
        <v>0</v>
      </c>
      <c r="AC70" s="185">
        <f t="shared" si="7"/>
        <v>0</v>
      </c>
      <c r="AD70" s="111"/>
      <c r="AE70" s="108"/>
      <c r="AF70" s="108"/>
      <c r="AG70" s="108"/>
      <c r="AH70" s="108"/>
      <c r="AI70" s="108"/>
      <c r="AJ70" s="108"/>
      <c r="AK70" s="108"/>
      <c r="AL70" s="75"/>
      <c r="AM70" s="75"/>
      <c r="AN70" s="75"/>
      <c r="AO70" s="75"/>
      <c r="AP70" s="75"/>
      <c r="AQ70" s="75"/>
      <c r="AR70" s="75"/>
      <c r="AS70" s="75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</row>
    <row r="71" spans="1:152" s="7" customFormat="1" ht="12.75">
      <c r="A71" s="6"/>
      <c r="B71" s="184" t="s">
        <v>6</v>
      </c>
      <c r="C71" s="109"/>
      <c r="D71" s="110"/>
      <c r="E71" s="110"/>
      <c r="F71" s="188">
        <f>F50*D50+F51*D51+F52*D52+F53*D53+F54*D54+F55*D55+F56*D56+F57*D57+F58*D58+F59*D59+F60*D60+F61*D61+F62*D62+F63*D63+F64*D64+F65*D65+F66*D66+F67*D67+F68*D68+F69*D69</f>
        <v>0</v>
      </c>
      <c r="G71" s="188">
        <f>G50*D50+G51*D51+G52*D52+G53*D53+G54*D54+G55*D55+G56*D56+G57*D57+G58*D58+G59*D59+G60*D60+G61*D61+G62*D62+G63*D63+G64*D64+G65*D65+G66*D66+G67*D67+G68*D68+G69*D69</f>
        <v>0</v>
      </c>
      <c r="H71" s="188">
        <f>H50*D50+H51*D51+H52*D52+H53*D53+H54*D54+H55*D55+H56*D56+H57*D57+H58*D58+H59*D59+H60*D60+H61*D61+H62*D62+H63*D63+H64*D64+H65*D65+H66*D66+H67*D67+H68*D68+H69*D69</f>
        <v>0</v>
      </c>
      <c r="I71" s="188">
        <f>I50*D50+I51*D51+I52*D52+I53*D53+I54*D54+I55*D55+I56*D56+I57*D57+I58*D58+I59*D59+I60*D60+I61*D61+I62*D62+I63*D63+I64*D64+I65*D65+I66*D66+I67*D67+I68*D68+I69*D69</f>
        <v>0</v>
      </c>
      <c r="J71" s="188">
        <f>J50*D50+J51*D51+J52*D52+J53*D53+J54*D54+J55*D55+J56*D56+J57*D57+J58*D58+J59*D59+J60*D60+J61*D61+J62*D62+J63*D63+J64*D64+J65*D65+J66*D66+J67*D67+J68*D68+J69*D69</f>
        <v>0</v>
      </c>
      <c r="K71" s="188">
        <f>K50*D50+K51*D51+K52*D52+K53*D53+K54*D54+K55*D55+K56*D56+K57*D57+K58*D58+K59*D59+K60*D60+K61*D61+K62*D62+K63*D63+K64*D64+K65*D65+K66*D66+K67*D67+K68*D68+K69*D69</f>
        <v>0</v>
      </c>
      <c r="L71" s="188">
        <f>L50*D50+L51*D51+L52*D52+L53*D53+L54*D54+L55*D55+L56*D56+L57*D57+L58*D58+L59*D59+L60*D60+L61*D61+L62*D62+L63*D63+L64*D64+L65*D65+L66*D66+L67*D67+L68*D68+L69*D69</f>
        <v>0</v>
      </c>
      <c r="M71" s="188">
        <f>M50*D50+M51*D51+M52*D52+M53*D53+M54*D54+M55*D55+M56*D56+M57*D57+M58*D58+M59*D59+M60*D60+M61*D61+M62*D62+M63*D63+M64*D64+M65*D65+M66*D66+M67*D67+M68*D68+M69*D69</f>
        <v>0</v>
      </c>
      <c r="N71" s="188">
        <f>N50*D50+N51*D51+N52*D52+N53*D53+N54*D54+N55*D55+N56*D56+N57*D57+N58*D58+N59*D59+N60*D60+N61*D61+N62*D62+N63*D63+N64*D64+N65*D65+N66*D66+N67*D67+N68*D68+N69*D69</f>
        <v>0</v>
      </c>
      <c r="O71" s="188">
        <f>O50*D50+O51*D51+O52*D52+O53*D53+O54*D54+O55*D55+O56*D56+O57*D57+O58*D58+O59*D59+O60*D60+O61*D61+O62*D62+O63*D63+O64*D64+O65*D65+O66*D66+O67*D67+O68*D68+O69*D69</f>
        <v>0</v>
      </c>
      <c r="P71" s="188">
        <f>P50*D50+P51*D51+P52*D52+P53*D53+P54*D54+P55*D55+P56*D56+P57*D57+P58*D58+P59*D59+P60*D60+P61*D61+P62*D62+P63*D63+P64*D64+P65*D65+P66*D66+P67*D67+P68*D68+P69*D69</f>
        <v>0</v>
      </c>
      <c r="Q71" s="188">
        <f>Q50*D50+Q51*D51+Q52*D52+Q53*D53+Q54*D54+Q55*D55+Q56*D56+Q57*D57+Q58*D58+Q59*D59+Q60*D60+Q61*D61+Q62*D62+Q63*D63+Q64*D64+Q65*D65+Q66*D66+Q67*D67+Q68*D68+Q69*D69</f>
        <v>0</v>
      </c>
      <c r="R71" s="188">
        <f>R50*D50+R51*D51+R52*D52+R53*D53+R54*D54+R55*D55+R56*D56+R57*D57+R58*D58+R59*D59+R60*D60+R61*D61+R62*D62+R63*D63+R64*D64+R65*D65+R66*D66+R67*D67+R68*D68+R69*D69</f>
        <v>0</v>
      </c>
      <c r="S71" s="188">
        <f>S50*D50+S51*D51+S52*D52+S53*D53+S54*D54+S55*D55+S56*D56+S57*D57+S58*D58+S59*D59+S60*D60+S61*D61+S62*D62+S63*D63+S64*D64+S65*D65+S66*D66+S67*D67+S68*D68+S69*D69</f>
        <v>0</v>
      </c>
      <c r="T71" s="188">
        <f>T50*D50+T51*D51+T52*D52+T53*D53+T54*D54+T55*D55+T56*D56+T57*D57+T58*D58+T59*D59+T60*D60+T61*D61+T62*D62+T63*D63+T64*D64+T65*D65+T66*D66+T67*D67+T68*D68+T69*D69</f>
        <v>0</v>
      </c>
      <c r="U71" s="188">
        <f>U50*D50+U51*D51+U52*D52+U53*D53+U54*D54+U55*D55+U56*D56+U57*D57+U58*D58+U59*D59+U60*D60+U61*D61+U62*D62+U63*D63+U64*D64+U65*D65+U66*D66+U67*D67+U68*D68+U69*D69</f>
        <v>0</v>
      </c>
      <c r="V71" s="188">
        <f>V50*D50+V51*D51+V52*D52+V53*D53+V54*D54+V55*D55+V56*D56+V57*D57+V58*D58+V59*D59+V60*D60+V61*D61+V62*D62+V63*D63+V64*D64+V65*D65+V66*D66+V67*D67+V68*D68+V69*D69</f>
        <v>0</v>
      </c>
      <c r="W71" s="188">
        <f>W50*D50+W51*D51+W52*D52+W53*D53+W54*D54+W55*D55+W56*D56+W57*D57+W58*D58+W59*D59+W60*D60+W61*D61+W62*D62+W63*D63+W64*D64+W65*D65+W66*D66+W67*D67+W68*D68+W69*D69</f>
        <v>0</v>
      </c>
      <c r="X71" s="188">
        <f>X50*D50+X51*D51+X52*D52+X53*D53+X54*D54+X55*D55+X56*D56+X57*D57+X58*D58+X59*D59+X60*D60+X61*D61+X62*D62+X63*D63+X64*D64+X65*D65+X66*D66+X67*D67+X68*D68+X69*D69</f>
        <v>0</v>
      </c>
      <c r="Y71" s="188">
        <f>Y50*D50+Y51*D51+Y52*D52+Y53*D53+Y54*D54+Y55*D55+Y56*D56+Y57*D57+Y58*D58+Y59*D59+Y60*D60+Y61*D61+Y62*D62+Y63*D63+Y64*D64+Y65*D65+Y66*D66+Y67*D67+Y68*D68+Y69*D69</f>
        <v>0</v>
      </c>
      <c r="Z71" s="188">
        <f>Z50*D50+Z51*D51+Z52*D52+Z53*D53+Z54*D54+Z55*D55+Z56*D56+Z57*D57+Z58*D58+Z59*D59+Z60*D60+Z61*D61+Z62*D62+Z63*D63+Z64*D64+Z65*D65+Z66*D66+Z67*D67+Z68*D68+Z69*D69</f>
        <v>0</v>
      </c>
      <c r="AA71" s="188">
        <f>AA50*D50+AA51*D51+AA52*D52+AA53*D53+AA54*D54+AA55*D55+AA56*D56+AA57*D57+AA58*D58+AA59*D59+AA60*D60+AA61*D61+AA62*D62+AA63*D63+AA64*D64+AA65*D65+AA66*D66+AA67*D67+AA68*D68+AA69*D69</f>
        <v>0</v>
      </c>
      <c r="AB71" s="188">
        <f>AB50*D50+AB51*D51+AB52*D52+AB53*D53+AB54*D54+AB55*D55+AB56*D56+AB57*D57+AB58*D58+AB59*D59+AB60*D60+AB61*D61+AB62*D62+AB63*D63+AB64*D64+AB65*D65+AB66*D66+AB67*D67+AB68*D68+AB69*D69</f>
        <v>0</v>
      </c>
      <c r="AC71" s="188">
        <f>AC50*D50+AC51*D51+AC52*D52+AC53*D53+AC54*D54+AC55*D55+AC56*D56+AC57*D57+AC58*D58+AC59*D59+AC60*D60+AC61*D61+AC62*D62+AC63*D63+AC64*D64+AC65*D65+AC66*D66+AC67*D67+AC68*D68+AC69*D69</f>
        <v>0</v>
      </c>
      <c r="AD71" s="111"/>
      <c r="AE71" s="108"/>
      <c r="AF71" s="108"/>
      <c r="AG71" s="108"/>
      <c r="AH71" s="108"/>
      <c r="AI71" s="108"/>
      <c r="AJ71" s="108"/>
      <c r="AK71" s="108"/>
      <c r="AL71" s="75"/>
      <c r="AM71" s="75"/>
      <c r="AN71" s="75"/>
      <c r="AO71" s="75"/>
      <c r="AP71" s="75"/>
      <c r="AQ71" s="75"/>
      <c r="AR71" s="75"/>
      <c r="AS71" s="75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</row>
    <row r="72" spans="1:45" s="22" customFormat="1" ht="31.5" customHeight="1">
      <c r="A72" s="23"/>
      <c r="B72" s="131" t="s">
        <v>7</v>
      </c>
      <c r="C72" s="122"/>
      <c r="D72" s="122"/>
      <c r="E72" s="129"/>
      <c r="F72" s="133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08"/>
      <c r="AF72" s="108"/>
      <c r="AG72" s="108"/>
      <c r="AH72" s="108"/>
      <c r="AI72" s="108"/>
      <c r="AJ72" s="108"/>
      <c r="AK72" s="108"/>
      <c r="AL72" s="75"/>
      <c r="AM72" s="75"/>
      <c r="AN72" s="75"/>
      <c r="AO72" s="75"/>
      <c r="AP72" s="75"/>
      <c r="AQ72" s="75"/>
      <c r="AR72" s="75"/>
      <c r="AS72" s="75"/>
    </row>
    <row r="73" spans="1:152" s="7" customFormat="1" ht="15.75" customHeight="1">
      <c r="A73" s="30"/>
      <c r="B73" s="189" t="s">
        <v>36</v>
      </c>
      <c r="C73" s="124"/>
      <c r="D73" s="122"/>
      <c r="E73" s="129"/>
      <c r="F73" s="181">
        <f>F23</f>
        <v>0</v>
      </c>
      <c r="G73" s="181">
        <f aca="true" t="shared" si="8" ref="G73:AC73">G23</f>
        <v>0</v>
      </c>
      <c r="H73" s="181">
        <f t="shared" si="8"/>
        <v>0</v>
      </c>
      <c r="I73" s="181">
        <f t="shared" si="8"/>
        <v>0</v>
      </c>
      <c r="J73" s="181">
        <f t="shared" si="8"/>
        <v>0</v>
      </c>
      <c r="K73" s="181">
        <f t="shared" si="8"/>
        <v>0</v>
      </c>
      <c r="L73" s="181">
        <f>L23</f>
        <v>0</v>
      </c>
      <c r="M73" s="181">
        <f t="shared" si="8"/>
        <v>0</v>
      </c>
      <c r="N73" s="181">
        <f t="shared" si="8"/>
        <v>0</v>
      </c>
      <c r="O73" s="181">
        <f t="shared" si="8"/>
        <v>0</v>
      </c>
      <c r="P73" s="181">
        <f t="shared" si="8"/>
        <v>0</v>
      </c>
      <c r="Q73" s="181">
        <f t="shared" si="8"/>
        <v>0</v>
      </c>
      <c r="R73" s="181">
        <f t="shared" si="8"/>
        <v>0</v>
      </c>
      <c r="S73" s="181">
        <f t="shared" si="8"/>
        <v>0</v>
      </c>
      <c r="T73" s="181">
        <f t="shared" si="8"/>
        <v>0</v>
      </c>
      <c r="U73" s="181">
        <f t="shared" si="8"/>
        <v>0</v>
      </c>
      <c r="V73" s="181">
        <f t="shared" si="8"/>
        <v>0</v>
      </c>
      <c r="W73" s="181">
        <f t="shared" si="8"/>
        <v>0</v>
      </c>
      <c r="X73" s="181">
        <f t="shared" si="8"/>
        <v>0</v>
      </c>
      <c r="Y73" s="181">
        <f t="shared" si="8"/>
        <v>0</v>
      </c>
      <c r="Z73" s="181">
        <f t="shared" si="8"/>
        <v>0</v>
      </c>
      <c r="AA73" s="181">
        <f t="shared" si="8"/>
        <v>0</v>
      </c>
      <c r="AB73" s="181">
        <f t="shared" si="8"/>
        <v>0</v>
      </c>
      <c r="AC73" s="181">
        <f t="shared" si="8"/>
        <v>0</v>
      </c>
      <c r="AD73" s="130"/>
      <c r="AE73" s="108"/>
      <c r="AF73" s="108"/>
      <c r="AG73" s="108"/>
      <c r="AH73" s="108"/>
      <c r="AI73" s="108"/>
      <c r="AJ73" s="108"/>
      <c r="AK73" s="108"/>
      <c r="AL73" s="75"/>
      <c r="AM73" s="75"/>
      <c r="AN73" s="75"/>
      <c r="AO73" s="75"/>
      <c r="AP73" s="75"/>
      <c r="AQ73" s="75"/>
      <c r="AR73" s="75"/>
      <c r="AS73" s="75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</row>
    <row r="74" spans="1:152" s="7" customFormat="1" ht="15.75" customHeight="1">
      <c r="A74" s="14"/>
      <c r="B74" s="190" t="s">
        <v>57</v>
      </c>
      <c r="C74" s="124"/>
      <c r="D74" s="122"/>
      <c r="E74" s="129"/>
      <c r="F74" s="181">
        <f>F39+F71</f>
        <v>0</v>
      </c>
      <c r="G74" s="181">
        <f aca="true" t="shared" si="9" ref="G74:AB74">G39+G71</f>
        <v>0</v>
      </c>
      <c r="H74" s="181">
        <f t="shared" si="9"/>
        <v>0</v>
      </c>
      <c r="I74" s="181">
        <f t="shared" si="9"/>
        <v>0</v>
      </c>
      <c r="J74" s="181">
        <f t="shared" si="9"/>
        <v>0</v>
      </c>
      <c r="K74" s="181">
        <f t="shared" si="9"/>
        <v>0</v>
      </c>
      <c r="L74" s="181">
        <f t="shared" si="9"/>
        <v>0</v>
      </c>
      <c r="M74" s="181">
        <f t="shared" si="9"/>
        <v>0</v>
      </c>
      <c r="N74" s="181">
        <f t="shared" si="9"/>
        <v>0</v>
      </c>
      <c r="O74" s="181">
        <f t="shared" si="9"/>
        <v>0</v>
      </c>
      <c r="P74" s="181">
        <f t="shared" si="9"/>
        <v>0</v>
      </c>
      <c r="Q74" s="181">
        <f t="shared" si="9"/>
        <v>0</v>
      </c>
      <c r="R74" s="181">
        <f t="shared" si="9"/>
        <v>0</v>
      </c>
      <c r="S74" s="181">
        <f t="shared" si="9"/>
        <v>0</v>
      </c>
      <c r="T74" s="181">
        <f t="shared" si="9"/>
        <v>0</v>
      </c>
      <c r="U74" s="181">
        <f t="shared" si="9"/>
        <v>0</v>
      </c>
      <c r="V74" s="181">
        <f t="shared" si="9"/>
        <v>0</v>
      </c>
      <c r="W74" s="181">
        <f t="shared" si="9"/>
        <v>0</v>
      </c>
      <c r="X74" s="181">
        <f t="shared" si="9"/>
        <v>0</v>
      </c>
      <c r="Y74" s="181">
        <f t="shared" si="9"/>
        <v>0</v>
      </c>
      <c r="Z74" s="181">
        <f t="shared" si="9"/>
        <v>0</v>
      </c>
      <c r="AA74" s="181">
        <f t="shared" si="9"/>
        <v>0</v>
      </c>
      <c r="AB74" s="181">
        <f t="shared" si="9"/>
        <v>0</v>
      </c>
      <c r="AC74" s="181">
        <f>AC39+AC71</f>
        <v>0</v>
      </c>
      <c r="AD74" s="130"/>
      <c r="AE74" s="108"/>
      <c r="AF74" s="108"/>
      <c r="AG74" s="108"/>
      <c r="AH74" s="108"/>
      <c r="AI74" s="108"/>
      <c r="AJ74" s="108"/>
      <c r="AK74" s="108"/>
      <c r="AL74" s="75"/>
      <c r="AM74" s="75"/>
      <c r="AN74" s="75"/>
      <c r="AO74" s="75"/>
      <c r="AP74" s="75"/>
      <c r="AQ74" s="75"/>
      <c r="AR74" s="75"/>
      <c r="AS74" s="75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</row>
    <row r="75" spans="1:152" s="7" customFormat="1" ht="15" customHeight="1">
      <c r="A75" s="15"/>
      <c r="B75" s="191" t="s">
        <v>7</v>
      </c>
      <c r="C75" s="124"/>
      <c r="D75" s="122"/>
      <c r="E75" s="122"/>
      <c r="F75" s="181">
        <v>0</v>
      </c>
      <c r="G75" s="181">
        <f>E23-E49+F77</f>
        <v>0</v>
      </c>
      <c r="H75" s="181">
        <f>F73-F74</f>
        <v>0</v>
      </c>
      <c r="I75" s="181">
        <f aca="true" t="shared" si="10" ref="I75:AC75">G73-G74</f>
        <v>0</v>
      </c>
      <c r="J75" s="181">
        <f t="shared" si="10"/>
        <v>0</v>
      </c>
      <c r="K75" s="181">
        <f t="shared" si="10"/>
        <v>0</v>
      </c>
      <c r="L75" s="181">
        <f t="shared" si="10"/>
        <v>0</v>
      </c>
      <c r="M75" s="181">
        <f t="shared" si="10"/>
        <v>0</v>
      </c>
      <c r="N75" s="181">
        <f t="shared" si="10"/>
        <v>0</v>
      </c>
      <c r="O75" s="181">
        <f t="shared" si="10"/>
        <v>0</v>
      </c>
      <c r="P75" s="181">
        <f t="shared" si="10"/>
        <v>0</v>
      </c>
      <c r="Q75" s="181">
        <f t="shared" si="10"/>
        <v>0</v>
      </c>
      <c r="R75" s="181">
        <f t="shared" si="10"/>
        <v>0</v>
      </c>
      <c r="S75" s="181">
        <f t="shared" si="10"/>
        <v>0</v>
      </c>
      <c r="T75" s="181">
        <f t="shared" si="10"/>
        <v>0</v>
      </c>
      <c r="U75" s="181">
        <f t="shared" si="10"/>
        <v>0</v>
      </c>
      <c r="V75" s="181">
        <f t="shared" si="10"/>
        <v>0</v>
      </c>
      <c r="W75" s="181">
        <f t="shared" si="10"/>
        <v>0</v>
      </c>
      <c r="X75" s="181">
        <f t="shared" si="10"/>
        <v>0</v>
      </c>
      <c r="Y75" s="181">
        <f t="shared" si="10"/>
        <v>0</v>
      </c>
      <c r="Z75" s="181">
        <f t="shared" si="10"/>
        <v>0</v>
      </c>
      <c r="AA75" s="181">
        <f t="shared" si="10"/>
        <v>0</v>
      </c>
      <c r="AB75" s="181">
        <f t="shared" si="10"/>
        <v>0</v>
      </c>
      <c r="AC75" s="181">
        <f t="shared" si="10"/>
        <v>0</v>
      </c>
      <c r="AD75" s="123"/>
      <c r="AE75" s="108"/>
      <c r="AF75" s="108"/>
      <c r="AG75" s="108"/>
      <c r="AH75" s="108"/>
      <c r="AI75" s="108"/>
      <c r="AJ75" s="108"/>
      <c r="AK75" s="108"/>
      <c r="AL75" s="75"/>
      <c r="AM75" s="75"/>
      <c r="AN75" s="75"/>
      <c r="AO75" s="75"/>
      <c r="AP75" s="75"/>
      <c r="AQ75" s="75"/>
      <c r="AR75" s="75"/>
      <c r="AS75" s="75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</row>
    <row r="76" spans="1:152" s="7" customFormat="1" ht="12.75">
      <c r="A76" s="14"/>
      <c r="B76" s="192" t="s">
        <v>8</v>
      </c>
      <c r="C76" s="124">
        <v>0</v>
      </c>
      <c r="D76" s="122"/>
      <c r="E76" s="122"/>
      <c r="F76" s="181">
        <f aca="true" t="shared" si="11" ref="F76:AC76">IF(F75&gt;0,F75,0)</f>
        <v>0</v>
      </c>
      <c r="G76" s="181">
        <f t="shared" si="11"/>
        <v>0</v>
      </c>
      <c r="H76" s="181">
        <f t="shared" si="11"/>
        <v>0</v>
      </c>
      <c r="I76" s="181">
        <f>IF(I75&gt;0,I75,0)</f>
        <v>0</v>
      </c>
      <c r="J76" s="181">
        <f t="shared" si="11"/>
        <v>0</v>
      </c>
      <c r="K76" s="181">
        <f t="shared" si="11"/>
        <v>0</v>
      </c>
      <c r="L76" s="181">
        <f t="shared" si="11"/>
        <v>0</v>
      </c>
      <c r="M76" s="181">
        <f t="shared" si="11"/>
        <v>0</v>
      </c>
      <c r="N76" s="181">
        <f t="shared" si="11"/>
        <v>0</v>
      </c>
      <c r="O76" s="181">
        <f t="shared" si="11"/>
        <v>0</v>
      </c>
      <c r="P76" s="181">
        <f t="shared" si="11"/>
        <v>0</v>
      </c>
      <c r="Q76" s="181">
        <f t="shared" si="11"/>
        <v>0</v>
      </c>
      <c r="R76" s="181">
        <f t="shared" si="11"/>
        <v>0</v>
      </c>
      <c r="S76" s="181">
        <f t="shared" si="11"/>
        <v>0</v>
      </c>
      <c r="T76" s="181">
        <f t="shared" si="11"/>
        <v>0</v>
      </c>
      <c r="U76" s="181">
        <f t="shared" si="11"/>
        <v>0</v>
      </c>
      <c r="V76" s="181">
        <f t="shared" si="11"/>
        <v>0</v>
      </c>
      <c r="W76" s="181">
        <f t="shared" si="11"/>
        <v>0</v>
      </c>
      <c r="X76" s="181">
        <f t="shared" si="11"/>
        <v>0</v>
      </c>
      <c r="Y76" s="181">
        <f t="shared" si="11"/>
        <v>0</v>
      </c>
      <c r="Z76" s="181">
        <f t="shared" si="11"/>
        <v>0</v>
      </c>
      <c r="AA76" s="181">
        <f t="shared" si="11"/>
        <v>0</v>
      </c>
      <c r="AB76" s="181">
        <f t="shared" si="11"/>
        <v>0</v>
      </c>
      <c r="AC76" s="181">
        <f t="shared" si="11"/>
        <v>0</v>
      </c>
      <c r="AD76" s="123"/>
      <c r="AE76" s="108"/>
      <c r="AF76" s="108"/>
      <c r="AG76" s="108"/>
      <c r="AH76" s="108"/>
      <c r="AI76" s="108"/>
      <c r="AJ76" s="108"/>
      <c r="AK76" s="108"/>
      <c r="AL76" s="75"/>
      <c r="AM76" s="75"/>
      <c r="AN76" s="75"/>
      <c r="AO76" s="75"/>
      <c r="AP76" s="75"/>
      <c r="AQ76" s="75"/>
      <c r="AR76" s="75"/>
      <c r="AS76" s="75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</row>
    <row r="77" spans="1:152" s="7" customFormat="1" ht="12.75">
      <c r="A77" s="14"/>
      <c r="B77" s="192" t="s">
        <v>58</v>
      </c>
      <c r="C77" s="134"/>
      <c r="D77" s="135"/>
      <c r="E77" s="122"/>
      <c r="F77" s="181">
        <f aca="true" t="shared" si="12" ref="F77:AC77">IF(F75&lt;0,F75,0)</f>
        <v>0</v>
      </c>
      <c r="G77" s="181">
        <f t="shared" si="12"/>
        <v>0</v>
      </c>
      <c r="H77" s="181">
        <f>IF(H75&lt;0,H75,0)</f>
        <v>0</v>
      </c>
      <c r="I77" s="181">
        <f t="shared" si="12"/>
        <v>0</v>
      </c>
      <c r="J77" s="181">
        <f t="shared" si="12"/>
        <v>0</v>
      </c>
      <c r="K77" s="181">
        <f t="shared" si="12"/>
        <v>0</v>
      </c>
      <c r="L77" s="181">
        <f t="shared" si="12"/>
        <v>0</v>
      </c>
      <c r="M77" s="181">
        <f t="shared" si="12"/>
        <v>0</v>
      </c>
      <c r="N77" s="181">
        <f t="shared" si="12"/>
        <v>0</v>
      </c>
      <c r="O77" s="181">
        <f t="shared" si="12"/>
        <v>0</v>
      </c>
      <c r="P77" s="181">
        <f t="shared" si="12"/>
        <v>0</v>
      </c>
      <c r="Q77" s="181">
        <f t="shared" si="12"/>
        <v>0</v>
      </c>
      <c r="R77" s="181">
        <f t="shared" si="12"/>
        <v>0</v>
      </c>
      <c r="S77" s="181">
        <f t="shared" si="12"/>
        <v>0</v>
      </c>
      <c r="T77" s="181">
        <f t="shared" si="12"/>
        <v>0</v>
      </c>
      <c r="U77" s="181">
        <f t="shared" si="12"/>
        <v>0</v>
      </c>
      <c r="V77" s="181">
        <f t="shared" si="12"/>
        <v>0</v>
      </c>
      <c r="W77" s="181">
        <f t="shared" si="12"/>
        <v>0</v>
      </c>
      <c r="X77" s="181">
        <f t="shared" si="12"/>
        <v>0</v>
      </c>
      <c r="Y77" s="181">
        <f t="shared" si="12"/>
        <v>0</v>
      </c>
      <c r="Z77" s="181">
        <f t="shared" si="12"/>
        <v>0</v>
      </c>
      <c r="AA77" s="181">
        <f t="shared" si="12"/>
        <v>0</v>
      </c>
      <c r="AB77" s="181">
        <f t="shared" si="12"/>
        <v>0</v>
      </c>
      <c r="AC77" s="181">
        <f t="shared" si="12"/>
        <v>0</v>
      </c>
      <c r="AD77" s="123"/>
      <c r="AE77" s="108"/>
      <c r="AF77" s="108"/>
      <c r="AG77" s="108"/>
      <c r="AH77" s="108"/>
      <c r="AI77" s="108"/>
      <c r="AJ77" s="108"/>
      <c r="AK77" s="108"/>
      <c r="AL77" s="75"/>
      <c r="AM77" s="75"/>
      <c r="AN77" s="75"/>
      <c r="AO77" s="75"/>
      <c r="AP77" s="75"/>
      <c r="AQ77" s="75"/>
      <c r="AR77" s="75"/>
      <c r="AS77" s="75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</row>
    <row r="78" spans="1:152" s="7" customFormat="1" ht="12.75">
      <c r="A78" s="14"/>
      <c r="B78" s="192"/>
      <c r="C78" s="134"/>
      <c r="D78" s="135"/>
      <c r="E78" s="122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23"/>
      <c r="AE78" s="108"/>
      <c r="AF78" s="108"/>
      <c r="AG78" s="108"/>
      <c r="AH78" s="108"/>
      <c r="AI78" s="108"/>
      <c r="AJ78" s="108"/>
      <c r="AK78" s="108"/>
      <c r="AL78" s="75"/>
      <c r="AM78" s="75"/>
      <c r="AN78" s="75"/>
      <c r="AO78" s="75"/>
      <c r="AP78" s="75"/>
      <c r="AQ78" s="75"/>
      <c r="AR78" s="75"/>
      <c r="AS78" s="75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</row>
    <row r="79" spans="1:152" s="7" customFormat="1" ht="12.75">
      <c r="A79" s="14"/>
      <c r="B79" s="192"/>
      <c r="C79" s="134"/>
      <c r="D79" s="135"/>
      <c r="E79" s="122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23"/>
      <c r="AE79" s="108"/>
      <c r="AF79" s="108"/>
      <c r="AG79" s="108"/>
      <c r="AH79" s="108"/>
      <c r="AI79" s="108"/>
      <c r="AJ79" s="108"/>
      <c r="AK79" s="108"/>
      <c r="AL79" s="75"/>
      <c r="AM79" s="75"/>
      <c r="AN79" s="75"/>
      <c r="AO79" s="75"/>
      <c r="AP79" s="75"/>
      <c r="AQ79" s="75"/>
      <c r="AR79" s="75"/>
      <c r="AS79" s="75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</row>
    <row r="80" spans="1:152" s="7" customFormat="1" ht="12.75">
      <c r="A80" s="14"/>
      <c r="B80" s="192" t="s">
        <v>15</v>
      </c>
      <c r="C80" s="134"/>
      <c r="D80" s="135"/>
      <c r="E80" s="122"/>
      <c r="F80" s="85">
        <v>0</v>
      </c>
      <c r="G80" s="85">
        <v>0</v>
      </c>
      <c r="H80" s="181">
        <f>H76</f>
        <v>0</v>
      </c>
      <c r="I80" s="181">
        <f aca="true" t="shared" si="13" ref="I80:AC80">I76</f>
        <v>0</v>
      </c>
      <c r="J80" s="181">
        <f t="shared" si="13"/>
        <v>0</v>
      </c>
      <c r="K80" s="181">
        <f t="shared" si="13"/>
        <v>0</v>
      </c>
      <c r="L80" s="181">
        <f t="shared" si="13"/>
        <v>0</v>
      </c>
      <c r="M80" s="181">
        <f t="shared" si="13"/>
        <v>0</v>
      </c>
      <c r="N80" s="181">
        <f t="shared" si="13"/>
        <v>0</v>
      </c>
      <c r="O80" s="181">
        <f t="shared" si="13"/>
        <v>0</v>
      </c>
      <c r="P80" s="181">
        <f t="shared" si="13"/>
        <v>0</v>
      </c>
      <c r="Q80" s="181">
        <f t="shared" si="13"/>
        <v>0</v>
      </c>
      <c r="R80" s="181">
        <f t="shared" si="13"/>
        <v>0</v>
      </c>
      <c r="S80" s="181">
        <f t="shared" si="13"/>
        <v>0</v>
      </c>
      <c r="T80" s="181">
        <f t="shared" si="13"/>
        <v>0</v>
      </c>
      <c r="U80" s="181">
        <f t="shared" si="13"/>
        <v>0</v>
      </c>
      <c r="V80" s="181">
        <f t="shared" si="13"/>
        <v>0</v>
      </c>
      <c r="W80" s="181">
        <f t="shared" si="13"/>
        <v>0</v>
      </c>
      <c r="X80" s="181">
        <f t="shared" si="13"/>
        <v>0</v>
      </c>
      <c r="Y80" s="181">
        <f t="shared" si="13"/>
        <v>0</v>
      </c>
      <c r="Z80" s="181">
        <f t="shared" si="13"/>
        <v>0</v>
      </c>
      <c r="AA80" s="181">
        <f t="shared" si="13"/>
        <v>0</v>
      </c>
      <c r="AB80" s="181">
        <f t="shared" si="13"/>
        <v>0</v>
      </c>
      <c r="AC80" s="181">
        <f t="shared" si="13"/>
        <v>0</v>
      </c>
      <c r="AD80" s="123"/>
      <c r="AE80" s="108"/>
      <c r="AF80" s="108"/>
      <c r="AG80" s="108"/>
      <c r="AH80" s="108"/>
      <c r="AI80" s="108"/>
      <c r="AJ80" s="108"/>
      <c r="AK80" s="108"/>
      <c r="AL80" s="75"/>
      <c r="AM80" s="75"/>
      <c r="AN80" s="75"/>
      <c r="AO80" s="75"/>
      <c r="AP80" s="75"/>
      <c r="AQ80" s="75"/>
      <c r="AR80" s="75"/>
      <c r="AS80" s="75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</row>
    <row r="81" spans="1:152" s="7" customFormat="1" ht="12.75">
      <c r="A81" s="14"/>
      <c r="B81" s="192" t="s">
        <v>16</v>
      </c>
      <c r="C81" s="134"/>
      <c r="D81" s="135"/>
      <c r="E81" s="122"/>
      <c r="F81" s="85">
        <v>0</v>
      </c>
      <c r="G81" s="85">
        <v>0</v>
      </c>
      <c r="H81" s="181">
        <f>H77</f>
        <v>0</v>
      </c>
      <c r="I81" s="181">
        <f aca="true" t="shared" si="14" ref="I81:AC81">I77</f>
        <v>0</v>
      </c>
      <c r="J81" s="181">
        <f t="shared" si="14"/>
        <v>0</v>
      </c>
      <c r="K81" s="181">
        <f t="shared" si="14"/>
        <v>0</v>
      </c>
      <c r="L81" s="181">
        <f t="shared" si="14"/>
        <v>0</v>
      </c>
      <c r="M81" s="181">
        <f>M77</f>
        <v>0</v>
      </c>
      <c r="N81" s="181">
        <f t="shared" si="14"/>
        <v>0</v>
      </c>
      <c r="O81" s="181">
        <f t="shared" si="14"/>
        <v>0</v>
      </c>
      <c r="P81" s="181">
        <f t="shared" si="14"/>
        <v>0</v>
      </c>
      <c r="Q81" s="181">
        <f t="shared" si="14"/>
        <v>0</v>
      </c>
      <c r="R81" s="181">
        <f t="shared" si="14"/>
        <v>0</v>
      </c>
      <c r="S81" s="181">
        <f t="shared" si="14"/>
        <v>0</v>
      </c>
      <c r="T81" s="181">
        <f t="shared" si="14"/>
        <v>0</v>
      </c>
      <c r="U81" s="181">
        <f t="shared" si="14"/>
        <v>0</v>
      </c>
      <c r="V81" s="181">
        <f t="shared" si="14"/>
        <v>0</v>
      </c>
      <c r="W81" s="181">
        <f t="shared" si="14"/>
        <v>0</v>
      </c>
      <c r="X81" s="181">
        <f t="shared" si="14"/>
        <v>0</v>
      </c>
      <c r="Y81" s="181">
        <f t="shared" si="14"/>
        <v>0</v>
      </c>
      <c r="Z81" s="181">
        <f t="shared" si="14"/>
        <v>0</v>
      </c>
      <c r="AA81" s="181">
        <f t="shared" si="14"/>
        <v>0</v>
      </c>
      <c r="AB81" s="181">
        <f t="shared" si="14"/>
        <v>0</v>
      </c>
      <c r="AC81" s="181">
        <f t="shared" si="14"/>
        <v>0</v>
      </c>
      <c r="AD81" s="123"/>
      <c r="AE81" s="108"/>
      <c r="AF81" s="108"/>
      <c r="AG81" s="108"/>
      <c r="AH81" s="108"/>
      <c r="AI81" s="108"/>
      <c r="AJ81" s="108"/>
      <c r="AK81" s="108"/>
      <c r="AL81" s="75"/>
      <c r="AM81" s="75"/>
      <c r="AN81" s="75"/>
      <c r="AO81" s="75"/>
      <c r="AP81" s="75"/>
      <c r="AQ81" s="75"/>
      <c r="AR81" s="75"/>
      <c r="AS81" s="75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</row>
    <row r="82" spans="1:45" s="22" customFormat="1" ht="20.25" customHeight="1">
      <c r="A82" s="23"/>
      <c r="B82" s="136"/>
      <c r="C82" s="135"/>
      <c r="D82" s="135"/>
      <c r="E82" s="129">
        <v>0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08"/>
      <c r="AF82" s="108"/>
      <c r="AG82" s="108"/>
      <c r="AH82" s="108"/>
      <c r="AI82" s="108"/>
      <c r="AJ82" s="108"/>
      <c r="AK82" s="108"/>
      <c r="AL82" s="75"/>
      <c r="AM82" s="75"/>
      <c r="AN82" s="75"/>
      <c r="AO82" s="75"/>
      <c r="AP82" s="75"/>
      <c r="AQ82" s="75"/>
      <c r="AR82" s="75"/>
      <c r="AS82" s="75"/>
    </row>
    <row r="83" spans="1:152" s="9" customFormat="1" ht="24.75" customHeight="1">
      <c r="A83" s="8"/>
      <c r="B83" s="192" t="s">
        <v>9</v>
      </c>
      <c r="C83" s="125">
        <f>C29+C37+C38+C49+C56+C62+C80</f>
        <v>0</v>
      </c>
      <c r="D83" s="113"/>
      <c r="E83" s="113">
        <f>E38+E49+E72+E80</f>
        <v>0</v>
      </c>
      <c r="F83" s="182">
        <f>F38+F48+F70+F74+F80+F81</f>
        <v>0</v>
      </c>
      <c r="G83" s="182">
        <f aca="true" t="shared" si="15" ref="G83:AC83">G38+G48+G70+G74+G80+G81</f>
        <v>0</v>
      </c>
      <c r="H83" s="182">
        <f t="shared" si="15"/>
        <v>0</v>
      </c>
      <c r="I83" s="182">
        <f>I38+I48+I70+I74+I80+I81</f>
        <v>0</v>
      </c>
      <c r="J83" s="182">
        <f t="shared" si="15"/>
        <v>0</v>
      </c>
      <c r="K83" s="182">
        <f t="shared" si="15"/>
        <v>0</v>
      </c>
      <c r="L83" s="182">
        <f>L38+L48+L70+L74+L80+L81</f>
        <v>0</v>
      </c>
      <c r="M83" s="182">
        <f t="shared" si="15"/>
        <v>0</v>
      </c>
      <c r="N83" s="182">
        <f t="shared" si="15"/>
        <v>0</v>
      </c>
      <c r="O83" s="182">
        <f t="shared" si="15"/>
        <v>0</v>
      </c>
      <c r="P83" s="182">
        <f t="shared" si="15"/>
        <v>0</v>
      </c>
      <c r="Q83" s="182">
        <f t="shared" si="15"/>
        <v>0</v>
      </c>
      <c r="R83" s="182">
        <f>R38+R48+R70+R74+R80+R81</f>
        <v>0</v>
      </c>
      <c r="S83" s="182">
        <f t="shared" si="15"/>
        <v>0</v>
      </c>
      <c r="T83" s="182">
        <f t="shared" si="15"/>
        <v>0</v>
      </c>
      <c r="U83" s="182">
        <f t="shared" si="15"/>
        <v>0</v>
      </c>
      <c r="V83" s="182">
        <f t="shared" si="15"/>
        <v>0</v>
      </c>
      <c r="W83" s="182">
        <f t="shared" si="15"/>
        <v>0</v>
      </c>
      <c r="X83" s="182">
        <f t="shared" si="15"/>
        <v>0</v>
      </c>
      <c r="Y83" s="182">
        <f t="shared" si="15"/>
        <v>0</v>
      </c>
      <c r="Z83" s="182">
        <f t="shared" si="15"/>
        <v>0</v>
      </c>
      <c r="AA83" s="182">
        <f t="shared" si="15"/>
        <v>0</v>
      </c>
      <c r="AB83" s="182">
        <f t="shared" si="15"/>
        <v>0</v>
      </c>
      <c r="AC83" s="182">
        <f t="shared" si="15"/>
        <v>0</v>
      </c>
      <c r="AD83" s="114"/>
      <c r="AE83" s="115"/>
      <c r="AF83" s="115"/>
      <c r="AG83" s="115"/>
      <c r="AH83" s="115"/>
      <c r="AI83" s="115"/>
      <c r="AJ83" s="115"/>
      <c r="AK83" s="115"/>
      <c r="AL83" s="76"/>
      <c r="AM83" s="76"/>
      <c r="AN83" s="76"/>
      <c r="AO83" s="76"/>
      <c r="AP83" s="76"/>
      <c r="AQ83" s="76"/>
      <c r="AR83" s="76"/>
      <c r="AS83" s="76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</row>
    <row r="84" spans="1:45" s="22" customFormat="1" ht="12.75">
      <c r="A84" s="25"/>
      <c r="B84" s="137"/>
      <c r="C84" s="117"/>
      <c r="D84" s="117"/>
      <c r="E84" s="117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8"/>
      <c r="AF84" s="108"/>
      <c r="AG84" s="108"/>
      <c r="AH84" s="108"/>
      <c r="AI84" s="108"/>
      <c r="AJ84" s="108"/>
      <c r="AK84" s="108"/>
      <c r="AL84" s="75"/>
      <c r="AM84" s="75"/>
      <c r="AN84" s="75"/>
      <c r="AO84" s="75"/>
      <c r="AP84" s="75"/>
      <c r="AQ84" s="75"/>
      <c r="AR84" s="75"/>
      <c r="AS84" s="75"/>
    </row>
    <row r="85" spans="1:152" s="9" customFormat="1" ht="18.75" customHeight="1">
      <c r="A85" s="16"/>
      <c r="B85" s="192" t="s">
        <v>10</v>
      </c>
      <c r="C85" s="125" t="e">
        <f>C26-C83</f>
        <v>#REF!</v>
      </c>
      <c r="D85" s="113"/>
      <c r="E85" s="113">
        <f aca="true" t="shared" si="16" ref="E85:AC85">E26-E83</f>
        <v>0</v>
      </c>
      <c r="F85" s="182">
        <f>F26-F83</f>
        <v>0</v>
      </c>
      <c r="G85" s="182">
        <f t="shared" si="16"/>
        <v>0</v>
      </c>
      <c r="H85" s="182">
        <f t="shared" si="16"/>
        <v>0</v>
      </c>
      <c r="I85" s="182">
        <f t="shared" si="16"/>
        <v>0</v>
      </c>
      <c r="J85" s="182">
        <f t="shared" si="16"/>
        <v>0</v>
      </c>
      <c r="K85" s="182">
        <f t="shared" si="16"/>
        <v>0</v>
      </c>
      <c r="L85" s="182">
        <f t="shared" si="16"/>
        <v>0</v>
      </c>
      <c r="M85" s="182">
        <f t="shared" si="16"/>
        <v>0</v>
      </c>
      <c r="N85" s="182">
        <f t="shared" si="16"/>
        <v>0</v>
      </c>
      <c r="O85" s="182">
        <f t="shared" si="16"/>
        <v>0</v>
      </c>
      <c r="P85" s="182">
        <f t="shared" si="16"/>
        <v>0</v>
      </c>
      <c r="Q85" s="182">
        <f t="shared" si="16"/>
        <v>0</v>
      </c>
      <c r="R85" s="182">
        <f t="shared" si="16"/>
        <v>0</v>
      </c>
      <c r="S85" s="182">
        <f t="shared" si="16"/>
        <v>0</v>
      </c>
      <c r="T85" s="182">
        <f t="shared" si="16"/>
        <v>0</v>
      </c>
      <c r="U85" s="182">
        <f t="shared" si="16"/>
        <v>0</v>
      </c>
      <c r="V85" s="182">
        <f t="shared" si="16"/>
        <v>0</v>
      </c>
      <c r="W85" s="182">
        <f t="shared" si="16"/>
        <v>0</v>
      </c>
      <c r="X85" s="182">
        <f t="shared" si="16"/>
        <v>0</v>
      </c>
      <c r="Y85" s="182">
        <f t="shared" si="16"/>
        <v>0</v>
      </c>
      <c r="Z85" s="182">
        <f t="shared" si="16"/>
        <v>0</v>
      </c>
      <c r="AA85" s="182">
        <f t="shared" si="16"/>
        <v>0</v>
      </c>
      <c r="AB85" s="182">
        <f t="shared" si="16"/>
        <v>0</v>
      </c>
      <c r="AC85" s="182">
        <f t="shared" si="16"/>
        <v>0</v>
      </c>
      <c r="AD85" s="114"/>
      <c r="AE85" s="115"/>
      <c r="AF85" s="115"/>
      <c r="AG85" s="115"/>
      <c r="AH85" s="115"/>
      <c r="AI85" s="115"/>
      <c r="AJ85" s="115"/>
      <c r="AK85" s="115"/>
      <c r="AL85" s="76"/>
      <c r="AM85" s="76"/>
      <c r="AN85" s="76"/>
      <c r="AO85" s="76"/>
      <c r="AP85" s="76"/>
      <c r="AQ85" s="76"/>
      <c r="AR85" s="76"/>
      <c r="AS85" s="76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</row>
    <row r="86" spans="1:45" s="27" customFormat="1" ht="16.5" customHeight="1">
      <c r="A86" s="26"/>
      <c r="B86" s="138"/>
      <c r="C86" s="103"/>
      <c r="D86" s="103"/>
      <c r="E86" s="10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15"/>
      <c r="AF86" s="115"/>
      <c r="AG86" s="115"/>
      <c r="AH86" s="115"/>
      <c r="AI86" s="115"/>
      <c r="AJ86" s="115"/>
      <c r="AK86" s="115"/>
      <c r="AL86" s="76"/>
      <c r="AM86" s="76"/>
      <c r="AN86" s="76"/>
      <c r="AO86" s="76"/>
      <c r="AP86" s="76"/>
      <c r="AQ86" s="76"/>
      <c r="AR86" s="76"/>
      <c r="AS86" s="76"/>
    </row>
    <row r="87" spans="1:152" s="9" customFormat="1" ht="27.75" customHeight="1">
      <c r="A87" s="16"/>
      <c r="B87" s="197" t="s">
        <v>42</v>
      </c>
      <c r="C87" s="125"/>
      <c r="D87" s="113"/>
      <c r="E87" s="113">
        <f>E25-E83</f>
        <v>0</v>
      </c>
      <c r="F87" s="182">
        <f>F25-F83</f>
        <v>0</v>
      </c>
      <c r="G87" s="182">
        <f aca="true" t="shared" si="17" ref="G87:AC87">G25-G83</f>
        <v>0</v>
      </c>
      <c r="H87" s="182">
        <f t="shared" si="17"/>
        <v>0</v>
      </c>
      <c r="I87" s="182">
        <f t="shared" si="17"/>
        <v>0</v>
      </c>
      <c r="J87" s="182">
        <f t="shared" si="17"/>
        <v>0</v>
      </c>
      <c r="K87" s="182">
        <f t="shared" si="17"/>
        <v>0</v>
      </c>
      <c r="L87" s="182">
        <f t="shared" si="17"/>
        <v>0</v>
      </c>
      <c r="M87" s="182">
        <f t="shared" si="17"/>
        <v>0</v>
      </c>
      <c r="N87" s="182">
        <f t="shared" si="17"/>
        <v>0</v>
      </c>
      <c r="O87" s="182">
        <f t="shared" si="17"/>
        <v>0</v>
      </c>
      <c r="P87" s="182">
        <f t="shared" si="17"/>
        <v>0</v>
      </c>
      <c r="Q87" s="182">
        <f t="shared" si="17"/>
        <v>0</v>
      </c>
      <c r="R87" s="182">
        <f t="shared" si="17"/>
        <v>0</v>
      </c>
      <c r="S87" s="182">
        <f t="shared" si="17"/>
        <v>0</v>
      </c>
      <c r="T87" s="182">
        <f t="shared" si="17"/>
        <v>0</v>
      </c>
      <c r="U87" s="182">
        <f t="shared" si="17"/>
        <v>0</v>
      </c>
      <c r="V87" s="182">
        <f t="shared" si="17"/>
        <v>0</v>
      </c>
      <c r="W87" s="182">
        <f t="shared" si="17"/>
        <v>0</v>
      </c>
      <c r="X87" s="182">
        <f t="shared" si="17"/>
        <v>0</v>
      </c>
      <c r="Y87" s="182">
        <f t="shared" si="17"/>
        <v>0</v>
      </c>
      <c r="Z87" s="182">
        <f t="shared" si="17"/>
        <v>0</v>
      </c>
      <c r="AA87" s="182">
        <f t="shared" si="17"/>
        <v>0</v>
      </c>
      <c r="AB87" s="182">
        <f t="shared" si="17"/>
        <v>0</v>
      </c>
      <c r="AC87" s="182">
        <f t="shared" si="17"/>
        <v>0</v>
      </c>
      <c r="AD87" s="114"/>
      <c r="AE87" s="115"/>
      <c r="AF87" s="115"/>
      <c r="AG87" s="115"/>
      <c r="AH87" s="115"/>
      <c r="AI87" s="115"/>
      <c r="AJ87" s="115"/>
      <c r="AK87" s="115"/>
      <c r="AL87" s="76"/>
      <c r="AM87" s="76"/>
      <c r="AN87" s="76"/>
      <c r="AO87" s="76"/>
      <c r="AP87" s="76"/>
      <c r="AQ87" s="76"/>
      <c r="AR87" s="76"/>
      <c r="AS87" s="76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</row>
    <row r="88" spans="1:45" s="22" customFormat="1" ht="12.75">
      <c r="A88" s="25"/>
      <c r="B88" s="137"/>
      <c r="C88" s="117"/>
      <c r="D88" s="117"/>
      <c r="E88" s="117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8"/>
      <c r="AF88" s="108"/>
      <c r="AG88" s="108"/>
      <c r="AH88" s="108"/>
      <c r="AI88" s="108"/>
      <c r="AJ88" s="108"/>
      <c r="AK88" s="108"/>
      <c r="AL88" s="75"/>
      <c r="AM88" s="75"/>
      <c r="AN88" s="75"/>
      <c r="AO88" s="75"/>
      <c r="AP88" s="75"/>
      <c r="AQ88" s="75"/>
      <c r="AR88" s="75"/>
      <c r="AS88" s="75"/>
    </row>
    <row r="89" spans="1:152" s="7" customFormat="1" ht="15" customHeight="1">
      <c r="A89" s="6"/>
      <c r="B89" s="195" t="s">
        <v>11</v>
      </c>
      <c r="C89" s="140"/>
      <c r="D89" s="141"/>
      <c r="E89" s="141">
        <v>0</v>
      </c>
      <c r="F89" s="147">
        <v>0</v>
      </c>
      <c r="G89" s="173">
        <v>0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0</v>
      </c>
      <c r="S89" s="173">
        <v>0</v>
      </c>
      <c r="T89" s="173">
        <v>0</v>
      </c>
      <c r="U89" s="173">
        <v>0</v>
      </c>
      <c r="V89" s="173">
        <v>0</v>
      </c>
      <c r="W89" s="173">
        <v>0</v>
      </c>
      <c r="X89" s="173">
        <v>0</v>
      </c>
      <c r="Y89" s="173">
        <v>0</v>
      </c>
      <c r="Z89" s="173">
        <v>0</v>
      </c>
      <c r="AA89" s="173">
        <v>0</v>
      </c>
      <c r="AB89" s="173">
        <v>0</v>
      </c>
      <c r="AC89" s="173">
        <v>0</v>
      </c>
      <c r="AD89" s="142"/>
      <c r="AE89" s="108"/>
      <c r="AF89" s="108"/>
      <c r="AG89" s="108"/>
      <c r="AH89" s="108"/>
      <c r="AI89" s="108"/>
      <c r="AJ89" s="108"/>
      <c r="AK89" s="108"/>
      <c r="AL89" s="75"/>
      <c r="AM89" s="75"/>
      <c r="AN89" s="75"/>
      <c r="AO89" s="75"/>
      <c r="AP89" s="75"/>
      <c r="AQ89" s="75"/>
      <c r="AR89" s="75"/>
      <c r="AS89" s="75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</row>
    <row r="90" spans="1:152" s="7" customFormat="1" ht="12.75">
      <c r="A90" s="6"/>
      <c r="B90" s="195" t="s">
        <v>12</v>
      </c>
      <c r="C90" s="109">
        <v>0</v>
      </c>
      <c r="D90" s="110"/>
      <c r="E90" s="110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7">
        <v>0</v>
      </c>
      <c r="O90" s="147">
        <v>0</v>
      </c>
      <c r="P90" s="147">
        <v>0</v>
      </c>
      <c r="Q90" s="147">
        <v>0</v>
      </c>
      <c r="R90" s="147">
        <v>0</v>
      </c>
      <c r="S90" s="147">
        <v>0</v>
      </c>
      <c r="T90" s="147">
        <v>0</v>
      </c>
      <c r="U90" s="147">
        <v>0</v>
      </c>
      <c r="V90" s="147">
        <v>0</v>
      </c>
      <c r="W90" s="147">
        <v>0</v>
      </c>
      <c r="X90" s="147">
        <v>0</v>
      </c>
      <c r="Y90" s="147">
        <v>0</v>
      </c>
      <c r="Z90" s="147">
        <v>0</v>
      </c>
      <c r="AA90" s="147">
        <v>0</v>
      </c>
      <c r="AB90" s="147">
        <v>0</v>
      </c>
      <c r="AC90" s="147">
        <v>0</v>
      </c>
      <c r="AD90" s="111"/>
      <c r="AE90" s="108"/>
      <c r="AF90" s="108"/>
      <c r="AG90" s="108"/>
      <c r="AH90" s="108"/>
      <c r="AI90" s="108"/>
      <c r="AJ90" s="108"/>
      <c r="AK90" s="108"/>
      <c r="AL90" s="75"/>
      <c r="AM90" s="75"/>
      <c r="AN90" s="75"/>
      <c r="AO90" s="75"/>
      <c r="AP90" s="75"/>
      <c r="AQ90" s="75"/>
      <c r="AR90" s="75"/>
      <c r="AS90" s="75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</row>
    <row r="91" spans="1:152" s="9" customFormat="1" ht="12.75">
      <c r="A91" s="17"/>
      <c r="B91" s="192" t="s">
        <v>40</v>
      </c>
      <c r="C91" s="125" t="e">
        <f>#REF!+#REF!+#REF!+#REF!+C89+C90</f>
        <v>#REF!</v>
      </c>
      <c r="D91" s="113"/>
      <c r="E91" s="113"/>
      <c r="F91" s="182">
        <f>SUM(F89:F90)</f>
        <v>0</v>
      </c>
      <c r="G91" s="182">
        <f aca="true" t="shared" si="18" ref="G91:AC91">SUM(G89:G90)</f>
        <v>0</v>
      </c>
      <c r="H91" s="182">
        <f t="shared" si="18"/>
        <v>0</v>
      </c>
      <c r="I91" s="182">
        <f t="shared" si="18"/>
        <v>0</v>
      </c>
      <c r="J91" s="182">
        <f t="shared" si="18"/>
        <v>0</v>
      </c>
      <c r="K91" s="182">
        <f t="shared" si="18"/>
        <v>0</v>
      </c>
      <c r="L91" s="182">
        <f t="shared" si="18"/>
        <v>0</v>
      </c>
      <c r="M91" s="182">
        <f t="shared" si="18"/>
        <v>0</v>
      </c>
      <c r="N91" s="182">
        <f t="shared" si="18"/>
        <v>0</v>
      </c>
      <c r="O91" s="182">
        <f t="shared" si="18"/>
        <v>0</v>
      </c>
      <c r="P91" s="182">
        <f t="shared" si="18"/>
        <v>0</v>
      </c>
      <c r="Q91" s="182">
        <f t="shared" si="18"/>
        <v>0</v>
      </c>
      <c r="R91" s="182">
        <f t="shared" si="18"/>
        <v>0</v>
      </c>
      <c r="S91" s="182">
        <f t="shared" si="18"/>
        <v>0</v>
      </c>
      <c r="T91" s="182">
        <f t="shared" si="18"/>
        <v>0</v>
      </c>
      <c r="U91" s="182">
        <f t="shared" si="18"/>
        <v>0</v>
      </c>
      <c r="V91" s="182">
        <f t="shared" si="18"/>
        <v>0</v>
      </c>
      <c r="W91" s="182">
        <f t="shared" si="18"/>
        <v>0</v>
      </c>
      <c r="X91" s="182">
        <f t="shared" si="18"/>
        <v>0</v>
      </c>
      <c r="Y91" s="182">
        <f t="shared" si="18"/>
        <v>0</v>
      </c>
      <c r="Z91" s="182">
        <f t="shared" si="18"/>
        <v>0</v>
      </c>
      <c r="AA91" s="182">
        <f t="shared" si="18"/>
        <v>0</v>
      </c>
      <c r="AB91" s="182">
        <f t="shared" si="18"/>
        <v>0</v>
      </c>
      <c r="AC91" s="182">
        <f t="shared" si="18"/>
        <v>0</v>
      </c>
      <c r="AD91" s="130"/>
      <c r="AE91" s="115"/>
      <c r="AF91" s="115"/>
      <c r="AG91" s="115"/>
      <c r="AH91" s="115"/>
      <c r="AI91" s="115"/>
      <c r="AJ91" s="115"/>
      <c r="AK91" s="115"/>
      <c r="AL91" s="76"/>
      <c r="AM91" s="76"/>
      <c r="AN91" s="76"/>
      <c r="AO91" s="76"/>
      <c r="AP91" s="76"/>
      <c r="AQ91" s="76"/>
      <c r="AR91" s="76"/>
      <c r="AS91" s="76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</row>
    <row r="92" spans="1:152" s="7" customFormat="1" ht="15" customHeight="1">
      <c r="A92" s="10"/>
      <c r="B92" s="196" t="s">
        <v>13</v>
      </c>
      <c r="C92" s="124">
        <f>C83-C89-C90</f>
        <v>0</v>
      </c>
      <c r="D92" s="122"/>
      <c r="E92" s="122"/>
      <c r="F92" s="181">
        <f>F83+F91</f>
        <v>0</v>
      </c>
      <c r="G92" s="181">
        <f aca="true" t="shared" si="19" ref="G92:AC92">G83+G91</f>
        <v>0</v>
      </c>
      <c r="H92" s="181">
        <f t="shared" si="19"/>
        <v>0</v>
      </c>
      <c r="I92" s="181">
        <f t="shared" si="19"/>
        <v>0</v>
      </c>
      <c r="J92" s="181">
        <f t="shared" si="19"/>
        <v>0</v>
      </c>
      <c r="K92" s="181">
        <f t="shared" si="19"/>
        <v>0</v>
      </c>
      <c r="L92" s="181">
        <f t="shared" si="19"/>
        <v>0</v>
      </c>
      <c r="M92" s="181">
        <f t="shared" si="19"/>
        <v>0</v>
      </c>
      <c r="N92" s="181">
        <f t="shared" si="19"/>
        <v>0</v>
      </c>
      <c r="O92" s="181">
        <f t="shared" si="19"/>
        <v>0</v>
      </c>
      <c r="P92" s="181">
        <f t="shared" si="19"/>
        <v>0</v>
      </c>
      <c r="Q92" s="181">
        <f t="shared" si="19"/>
        <v>0</v>
      </c>
      <c r="R92" s="181">
        <f t="shared" si="19"/>
        <v>0</v>
      </c>
      <c r="S92" s="181">
        <f t="shared" si="19"/>
        <v>0</v>
      </c>
      <c r="T92" s="181">
        <f t="shared" si="19"/>
        <v>0</v>
      </c>
      <c r="U92" s="181">
        <f t="shared" si="19"/>
        <v>0</v>
      </c>
      <c r="V92" s="181">
        <f t="shared" si="19"/>
        <v>0</v>
      </c>
      <c r="W92" s="181">
        <f t="shared" si="19"/>
        <v>0</v>
      </c>
      <c r="X92" s="181">
        <f t="shared" si="19"/>
        <v>0</v>
      </c>
      <c r="Y92" s="181">
        <f t="shared" si="19"/>
        <v>0</v>
      </c>
      <c r="Z92" s="181">
        <f t="shared" si="19"/>
        <v>0</v>
      </c>
      <c r="AA92" s="181">
        <f t="shared" si="19"/>
        <v>0</v>
      </c>
      <c r="AB92" s="181">
        <f t="shared" si="19"/>
        <v>0</v>
      </c>
      <c r="AC92" s="181">
        <f t="shared" si="19"/>
        <v>0</v>
      </c>
      <c r="AD92" s="123"/>
      <c r="AE92" s="108"/>
      <c r="AF92" s="108"/>
      <c r="AG92" s="108"/>
      <c r="AH92" s="108"/>
      <c r="AI92" s="108"/>
      <c r="AJ92" s="108"/>
      <c r="AK92" s="108"/>
      <c r="AL92" s="75"/>
      <c r="AM92" s="75"/>
      <c r="AN92" s="75"/>
      <c r="AO92" s="75"/>
      <c r="AP92" s="75"/>
      <c r="AQ92" s="75"/>
      <c r="AR92" s="75"/>
      <c r="AS92" s="75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</row>
    <row r="93" spans="1:45" s="22" customFormat="1" ht="16.5" customHeight="1" thickBot="1">
      <c r="A93" s="25"/>
      <c r="B93" s="138"/>
      <c r="C93" s="116"/>
      <c r="D93" s="116"/>
      <c r="E93" s="116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08"/>
      <c r="AF93" s="108"/>
      <c r="AG93" s="108"/>
      <c r="AH93" s="108"/>
      <c r="AI93" s="108"/>
      <c r="AJ93" s="108"/>
      <c r="AK93" s="108"/>
      <c r="AL93" s="75"/>
      <c r="AM93" s="75"/>
      <c r="AN93" s="75"/>
      <c r="AO93" s="75"/>
      <c r="AP93" s="75"/>
      <c r="AQ93" s="75"/>
      <c r="AR93" s="75"/>
      <c r="AS93" s="75"/>
    </row>
    <row r="94" spans="1:152" s="12" customFormat="1" ht="25.5" customHeight="1" thickBot="1">
      <c r="A94" s="11"/>
      <c r="B94" s="194" t="s">
        <v>14</v>
      </c>
      <c r="C94" s="118" t="e">
        <f>C85+C91</f>
        <v>#REF!</v>
      </c>
      <c r="D94" s="119"/>
      <c r="E94" s="144"/>
      <c r="F94" s="193">
        <f>F85-F91</f>
        <v>0</v>
      </c>
      <c r="G94" s="193">
        <f aca="true" t="shared" si="20" ref="G94:AC94">G85-G91</f>
        <v>0</v>
      </c>
      <c r="H94" s="193">
        <f t="shared" si="20"/>
        <v>0</v>
      </c>
      <c r="I94" s="193">
        <f t="shared" si="20"/>
        <v>0</v>
      </c>
      <c r="J94" s="193">
        <f t="shared" si="20"/>
        <v>0</v>
      </c>
      <c r="K94" s="193">
        <f t="shared" si="20"/>
        <v>0</v>
      </c>
      <c r="L94" s="193">
        <f t="shared" si="20"/>
        <v>0</v>
      </c>
      <c r="M94" s="193">
        <f t="shared" si="20"/>
        <v>0</v>
      </c>
      <c r="N94" s="193">
        <f t="shared" si="20"/>
        <v>0</v>
      </c>
      <c r="O94" s="193">
        <f t="shared" si="20"/>
        <v>0</v>
      </c>
      <c r="P94" s="193">
        <f t="shared" si="20"/>
        <v>0</v>
      </c>
      <c r="Q94" s="193">
        <f t="shared" si="20"/>
        <v>0</v>
      </c>
      <c r="R94" s="193">
        <f t="shared" si="20"/>
        <v>0</v>
      </c>
      <c r="S94" s="193">
        <f t="shared" si="20"/>
        <v>0</v>
      </c>
      <c r="T94" s="193">
        <f t="shared" si="20"/>
        <v>0</v>
      </c>
      <c r="U94" s="193">
        <f t="shared" si="20"/>
        <v>0</v>
      </c>
      <c r="V94" s="193">
        <f t="shared" si="20"/>
        <v>0</v>
      </c>
      <c r="W94" s="193">
        <f t="shared" si="20"/>
        <v>0</v>
      </c>
      <c r="X94" s="193">
        <f t="shared" si="20"/>
        <v>0</v>
      </c>
      <c r="Y94" s="193">
        <f t="shared" si="20"/>
        <v>0</v>
      </c>
      <c r="Z94" s="193">
        <f t="shared" si="20"/>
        <v>0</v>
      </c>
      <c r="AA94" s="193">
        <f t="shared" si="20"/>
        <v>0</v>
      </c>
      <c r="AB94" s="193">
        <f t="shared" si="20"/>
        <v>0</v>
      </c>
      <c r="AC94" s="193">
        <f t="shared" si="20"/>
        <v>0</v>
      </c>
      <c r="AD94" s="120"/>
      <c r="AE94" s="121"/>
      <c r="AF94" s="121"/>
      <c r="AG94" s="121"/>
      <c r="AH94" s="121"/>
      <c r="AI94" s="121"/>
      <c r="AJ94" s="121"/>
      <c r="AK94" s="121"/>
      <c r="AL94" s="77"/>
      <c r="AM94" s="77"/>
      <c r="AN94" s="77"/>
      <c r="AO94" s="77"/>
      <c r="AP94" s="77"/>
      <c r="AQ94" s="77"/>
      <c r="AR94" s="77"/>
      <c r="AS94" s="77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</row>
    <row r="95" spans="1:45" s="22" customFormat="1" ht="12.75">
      <c r="A95" s="20"/>
      <c r="B95" s="117"/>
      <c r="C95" s="117"/>
      <c r="D95" s="117"/>
      <c r="E95" s="117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8"/>
      <c r="AF95" s="108"/>
      <c r="AG95" s="108"/>
      <c r="AH95" s="108"/>
      <c r="AI95" s="108"/>
      <c r="AJ95" s="108"/>
      <c r="AK95" s="108"/>
      <c r="AL95" s="75"/>
      <c r="AM95" s="75"/>
      <c r="AN95" s="75"/>
      <c r="AO95" s="75"/>
      <c r="AP95" s="75"/>
      <c r="AQ95" s="75"/>
      <c r="AR95" s="75"/>
      <c r="AS95" s="75"/>
    </row>
    <row r="96" spans="1:45" s="22" customFormat="1" ht="12.75">
      <c r="A96" s="20"/>
      <c r="B96" s="117"/>
      <c r="C96" s="117"/>
      <c r="D96" s="117"/>
      <c r="E96" s="117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8"/>
      <c r="AF96" s="108"/>
      <c r="AG96" s="108"/>
      <c r="AH96" s="108"/>
      <c r="AI96" s="108"/>
      <c r="AJ96" s="108"/>
      <c r="AK96" s="108"/>
      <c r="AL96" s="75"/>
      <c r="AM96" s="75"/>
      <c r="AN96" s="75"/>
      <c r="AO96" s="75"/>
      <c r="AP96" s="75"/>
      <c r="AQ96" s="75"/>
      <c r="AR96" s="75"/>
      <c r="AS96" s="75"/>
    </row>
    <row r="97" spans="1:45" s="19" customFormat="1" ht="12.75">
      <c r="A97" s="4"/>
      <c r="B97" s="145"/>
      <c r="C97" s="93"/>
      <c r="D97" s="93"/>
      <c r="E97" s="93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1"/>
      <c r="AE97" s="92"/>
      <c r="AF97" s="92"/>
      <c r="AG97" s="92"/>
      <c r="AH97" s="92"/>
      <c r="AI97" s="92"/>
      <c r="AJ97" s="92"/>
      <c r="AK97" s="92"/>
      <c r="AL97" s="74"/>
      <c r="AM97" s="74"/>
      <c r="AN97" s="74"/>
      <c r="AO97" s="74"/>
      <c r="AP97" s="74"/>
      <c r="AQ97" s="74"/>
      <c r="AR97" s="74"/>
      <c r="AS97" s="74"/>
    </row>
    <row r="98" spans="1:45" s="19" customFormat="1" ht="12.75">
      <c r="A98" s="4"/>
      <c r="B98" s="145"/>
      <c r="C98" s="93"/>
      <c r="D98" s="93"/>
      <c r="E98" s="93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1"/>
      <c r="AE98" s="92"/>
      <c r="AF98" s="92"/>
      <c r="AG98" s="92"/>
      <c r="AH98" s="92"/>
      <c r="AI98" s="92"/>
      <c r="AJ98" s="92"/>
      <c r="AK98" s="92"/>
      <c r="AL98" s="74"/>
      <c r="AM98" s="74"/>
      <c r="AN98" s="74"/>
      <c r="AO98" s="74"/>
      <c r="AP98" s="74"/>
      <c r="AQ98" s="74"/>
      <c r="AR98" s="74"/>
      <c r="AS98" s="74"/>
    </row>
    <row r="99" spans="1:45" s="19" customFormat="1" ht="12.75">
      <c r="A99" s="4"/>
      <c r="B99" s="145"/>
      <c r="C99" s="93"/>
      <c r="D99" s="93"/>
      <c r="E99" s="93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1"/>
      <c r="AE99" s="92"/>
      <c r="AF99" s="92"/>
      <c r="AG99" s="92"/>
      <c r="AH99" s="92"/>
      <c r="AI99" s="92"/>
      <c r="AJ99" s="92"/>
      <c r="AK99" s="92"/>
      <c r="AL99" s="74"/>
      <c r="AM99" s="74"/>
      <c r="AN99" s="74"/>
      <c r="AO99" s="74"/>
      <c r="AP99" s="74"/>
      <c r="AQ99" s="74"/>
      <c r="AR99" s="74"/>
      <c r="AS99" s="74"/>
    </row>
    <row r="100" spans="1:45" s="19" customFormat="1" ht="12.75">
      <c r="A100" s="4"/>
      <c r="B100" s="145"/>
      <c r="C100" s="93"/>
      <c r="D100" s="93"/>
      <c r="E100" s="93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1"/>
      <c r="AE100" s="92"/>
      <c r="AF100" s="92"/>
      <c r="AG100" s="92"/>
      <c r="AH100" s="92"/>
      <c r="AI100" s="92"/>
      <c r="AJ100" s="92"/>
      <c r="AK100" s="92"/>
      <c r="AL100" s="74"/>
      <c r="AM100" s="74"/>
      <c r="AN100" s="74"/>
      <c r="AO100" s="74"/>
      <c r="AP100" s="74"/>
      <c r="AQ100" s="74"/>
      <c r="AR100" s="74"/>
      <c r="AS100" s="74"/>
    </row>
    <row r="101" spans="1:45" s="19" customFormat="1" ht="12.75">
      <c r="A101" s="4"/>
      <c r="B101" s="145"/>
      <c r="C101" s="93"/>
      <c r="D101" s="93"/>
      <c r="E101" s="93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1"/>
      <c r="AE101" s="92"/>
      <c r="AF101" s="92"/>
      <c r="AG101" s="92"/>
      <c r="AH101" s="92"/>
      <c r="AI101" s="92"/>
      <c r="AJ101" s="92"/>
      <c r="AK101" s="92"/>
      <c r="AL101" s="74"/>
      <c r="AM101" s="74"/>
      <c r="AN101" s="74"/>
      <c r="AO101" s="74"/>
      <c r="AP101" s="74"/>
      <c r="AQ101" s="74"/>
      <c r="AR101" s="74"/>
      <c r="AS101" s="74"/>
    </row>
    <row r="102" spans="1:45" s="19" customFormat="1" ht="12.75">
      <c r="A102" s="4"/>
      <c r="B102" s="145"/>
      <c r="C102" s="93"/>
      <c r="D102" s="93"/>
      <c r="E102" s="93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1"/>
      <c r="AE102" s="92"/>
      <c r="AF102" s="92"/>
      <c r="AG102" s="92"/>
      <c r="AH102" s="92"/>
      <c r="AI102" s="92"/>
      <c r="AJ102" s="92"/>
      <c r="AK102" s="92"/>
      <c r="AL102" s="74"/>
      <c r="AM102" s="74"/>
      <c r="AN102" s="74"/>
      <c r="AO102" s="74"/>
      <c r="AP102" s="74"/>
      <c r="AQ102" s="74"/>
      <c r="AR102" s="74"/>
      <c r="AS102" s="74"/>
    </row>
    <row r="103" spans="1:45" s="19" customFormat="1" ht="12.75">
      <c r="A103" s="4"/>
      <c r="B103" s="145"/>
      <c r="C103" s="93"/>
      <c r="D103" s="93"/>
      <c r="E103" s="93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1"/>
      <c r="AE103" s="92"/>
      <c r="AF103" s="92"/>
      <c r="AG103" s="92"/>
      <c r="AH103" s="92"/>
      <c r="AI103" s="92"/>
      <c r="AJ103" s="92"/>
      <c r="AK103" s="92"/>
      <c r="AL103" s="74"/>
      <c r="AM103" s="74"/>
      <c r="AN103" s="74"/>
      <c r="AO103" s="74"/>
      <c r="AP103" s="74"/>
      <c r="AQ103" s="74"/>
      <c r="AR103" s="74"/>
      <c r="AS103" s="74"/>
    </row>
    <row r="104" spans="1:45" s="19" customFormat="1" ht="12.75">
      <c r="A104" s="4"/>
      <c r="B104" s="145"/>
      <c r="C104" s="93"/>
      <c r="D104" s="93"/>
      <c r="E104" s="93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1"/>
      <c r="AE104" s="92"/>
      <c r="AF104" s="92"/>
      <c r="AG104" s="92"/>
      <c r="AH104" s="92"/>
      <c r="AI104" s="92"/>
      <c r="AJ104" s="92"/>
      <c r="AK104" s="92"/>
      <c r="AL104" s="74"/>
      <c r="AM104" s="74"/>
      <c r="AN104" s="74"/>
      <c r="AO104" s="74"/>
      <c r="AP104" s="74"/>
      <c r="AQ104" s="74"/>
      <c r="AR104" s="74"/>
      <c r="AS104" s="74"/>
    </row>
    <row r="105" spans="1:45" s="19" customFormat="1" ht="12.75">
      <c r="A105" s="4"/>
      <c r="B105" s="145"/>
      <c r="C105" s="93"/>
      <c r="D105" s="93"/>
      <c r="E105" s="93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1"/>
      <c r="AE105" s="92"/>
      <c r="AF105" s="92"/>
      <c r="AG105" s="92"/>
      <c r="AH105" s="92"/>
      <c r="AI105" s="92"/>
      <c r="AJ105" s="92"/>
      <c r="AK105" s="92"/>
      <c r="AL105" s="74"/>
      <c r="AM105" s="74"/>
      <c r="AN105" s="74"/>
      <c r="AO105" s="74"/>
      <c r="AP105" s="74"/>
      <c r="AQ105" s="74"/>
      <c r="AR105" s="74"/>
      <c r="AS105" s="74"/>
    </row>
    <row r="106" spans="1:45" s="19" customFormat="1" ht="12.75">
      <c r="A106" s="4"/>
      <c r="B106" s="145"/>
      <c r="C106" s="93"/>
      <c r="D106" s="93"/>
      <c r="E106" s="93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1"/>
      <c r="AE106" s="92"/>
      <c r="AF106" s="92"/>
      <c r="AG106" s="92"/>
      <c r="AH106" s="92"/>
      <c r="AI106" s="92"/>
      <c r="AJ106" s="92"/>
      <c r="AK106" s="92"/>
      <c r="AL106" s="74"/>
      <c r="AM106" s="74"/>
      <c r="AN106" s="74"/>
      <c r="AO106" s="74"/>
      <c r="AP106" s="74"/>
      <c r="AQ106" s="74"/>
      <c r="AR106" s="74"/>
      <c r="AS106" s="74"/>
    </row>
    <row r="107" spans="1:45" s="19" customFormat="1" ht="12.75">
      <c r="A107" s="4"/>
      <c r="B107" s="145"/>
      <c r="C107" s="93"/>
      <c r="D107" s="93"/>
      <c r="E107" s="93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1"/>
      <c r="AE107" s="92"/>
      <c r="AF107" s="92"/>
      <c r="AG107" s="92"/>
      <c r="AH107" s="92"/>
      <c r="AI107" s="92"/>
      <c r="AJ107" s="92"/>
      <c r="AK107" s="92"/>
      <c r="AL107" s="74"/>
      <c r="AM107" s="74"/>
      <c r="AN107" s="74"/>
      <c r="AO107" s="74"/>
      <c r="AP107" s="74"/>
      <c r="AQ107" s="74"/>
      <c r="AR107" s="74"/>
      <c r="AS107" s="74"/>
    </row>
    <row r="108" spans="1:45" s="19" customFormat="1" ht="12.75">
      <c r="A108" s="4"/>
      <c r="B108" s="145"/>
      <c r="C108" s="93"/>
      <c r="D108" s="93"/>
      <c r="E108" s="93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1"/>
      <c r="AE108" s="92"/>
      <c r="AF108" s="92"/>
      <c r="AG108" s="92"/>
      <c r="AH108" s="92"/>
      <c r="AI108" s="92"/>
      <c r="AJ108" s="92"/>
      <c r="AK108" s="92"/>
      <c r="AL108" s="74"/>
      <c r="AM108" s="74"/>
      <c r="AN108" s="74"/>
      <c r="AO108" s="74"/>
      <c r="AP108" s="74"/>
      <c r="AQ108" s="74"/>
      <c r="AR108" s="74"/>
      <c r="AS108" s="74"/>
    </row>
    <row r="109" spans="1:45" s="19" customFormat="1" ht="12.75">
      <c r="A109" s="4"/>
      <c r="B109" s="145"/>
      <c r="C109" s="93"/>
      <c r="D109" s="93"/>
      <c r="E109" s="93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1"/>
      <c r="AE109" s="92"/>
      <c r="AF109" s="92"/>
      <c r="AG109" s="92"/>
      <c r="AH109" s="92"/>
      <c r="AI109" s="92"/>
      <c r="AJ109" s="92"/>
      <c r="AK109" s="92"/>
      <c r="AL109" s="74"/>
      <c r="AM109" s="74"/>
      <c r="AN109" s="74"/>
      <c r="AO109" s="74"/>
      <c r="AP109" s="74"/>
      <c r="AQ109" s="74"/>
      <c r="AR109" s="74"/>
      <c r="AS109" s="74"/>
    </row>
    <row r="110" spans="1:45" s="19" customFormat="1" ht="12.75">
      <c r="A110" s="4"/>
      <c r="B110" s="145"/>
      <c r="C110" s="93"/>
      <c r="D110" s="93"/>
      <c r="E110" s="93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1"/>
      <c r="AE110" s="92"/>
      <c r="AF110" s="92"/>
      <c r="AG110" s="92"/>
      <c r="AH110" s="92"/>
      <c r="AI110" s="92"/>
      <c r="AJ110" s="92"/>
      <c r="AK110" s="92"/>
      <c r="AL110" s="74"/>
      <c r="AM110" s="74"/>
      <c r="AN110" s="74"/>
      <c r="AO110" s="74"/>
      <c r="AP110" s="74"/>
      <c r="AQ110" s="74"/>
      <c r="AR110" s="74"/>
      <c r="AS110" s="74"/>
    </row>
    <row r="111" spans="1:45" s="19" customFormat="1" ht="12.75">
      <c r="A111" s="4"/>
      <c r="B111" s="145"/>
      <c r="C111" s="93"/>
      <c r="D111" s="93"/>
      <c r="E111" s="93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1"/>
      <c r="AE111" s="92"/>
      <c r="AF111" s="92"/>
      <c r="AG111" s="92"/>
      <c r="AH111" s="92"/>
      <c r="AI111" s="92"/>
      <c r="AJ111" s="92"/>
      <c r="AK111" s="92"/>
      <c r="AL111" s="74"/>
      <c r="AM111" s="74"/>
      <c r="AN111" s="74"/>
      <c r="AO111" s="74"/>
      <c r="AP111" s="74"/>
      <c r="AQ111" s="74"/>
      <c r="AR111" s="74"/>
      <c r="AS111" s="74"/>
    </row>
    <row r="112" spans="1:45" s="19" customFormat="1" ht="12.75">
      <c r="A112" s="4"/>
      <c r="B112" s="145"/>
      <c r="C112" s="93"/>
      <c r="D112" s="93"/>
      <c r="E112" s="93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1"/>
      <c r="AE112" s="92"/>
      <c r="AF112" s="92"/>
      <c r="AG112" s="92"/>
      <c r="AH112" s="92"/>
      <c r="AI112" s="92"/>
      <c r="AJ112" s="92"/>
      <c r="AK112" s="92"/>
      <c r="AL112" s="74"/>
      <c r="AM112" s="74"/>
      <c r="AN112" s="74"/>
      <c r="AO112" s="74"/>
      <c r="AP112" s="74"/>
      <c r="AQ112" s="74"/>
      <c r="AR112" s="74"/>
      <c r="AS112" s="74"/>
    </row>
    <row r="113" spans="1:45" s="19" customFormat="1" ht="12.75">
      <c r="A113" s="4"/>
      <c r="B113" s="145"/>
      <c r="C113" s="93"/>
      <c r="D113" s="93"/>
      <c r="E113" s="93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1"/>
      <c r="AE113" s="92"/>
      <c r="AF113" s="92"/>
      <c r="AG113" s="92"/>
      <c r="AH113" s="92"/>
      <c r="AI113" s="92"/>
      <c r="AJ113" s="92"/>
      <c r="AK113" s="92"/>
      <c r="AL113" s="74"/>
      <c r="AM113" s="74"/>
      <c r="AN113" s="74"/>
      <c r="AO113" s="74"/>
      <c r="AP113" s="74"/>
      <c r="AQ113" s="74"/>
      <c r="AR113" s="74"/>
      <c r="AS113" s="74"/>
    </row>
    <row r="114" spans="1:45" s="19" customFormat="1" ht="12.75">
      <c r="A114" s="4"/>
      <c r="B114" s="145"/>
      <c r="C114" s="93"/>
      <c r="D114" s="93"/>
      <c r="E114" s="93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1"/>
      <c r="AE114" s="92"/>
      <c r="AF114" s="92"/>
      <c r="AG114" s="92"/>
      <c r="AH114" s="92"/>
      <c r="AI114" s="92"/>
      <c r="AJ114" s="92"/>
      <c r="AK114" s="92"/>
      <c r="AL114" s="74"/>
      <c r="AM114" s="74"/>
      <c r="AN114" s="74"/>
      <c r="AO114" s="74"/>
      <c r="AP114" s="74"/>
      <c r="AQ114" s="74"/>
      <c r="AR114" s="74"/>
      <c r="AS114" s="74"/>
    </row>
    <row r="115" spans="1:45" s="19" customFormat="1" ht="12.75">
      <c r="A115" s="4"/>
      <c r="B115" s="145"/>
      <c r="C115" s="93"/>
      <c r="D115" s="93"/>
      <c r="E115" s="93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1"/>
      <c r="AE115" s="92"/>
      <c r="AF115" s="92"/>
      <c r="AG115" s="92"/>
      <c r="AH115" s="92"/>
      <c r="AI115" s="92"/>
      <c r="AJ115" s="92"/>
      <c r="AK115" s="92"/>
      <c r="AL115" s="74"/>
      <c r="AM115" s="74"/>
      <c r="AN115" s="74"/>
      <c r="AO115" s="74"/>
      <c r="AP115" s="74"/>
      <c r="AQ115" s="74"/>
      <c r="AR115" s="74"/>
      <c r="AS115" s="74"/>
    </row>
    <row r="116" spans="1:45" s="19" customFormat="1" ht="12.75">
      <c r="A116" s="4"/>
      <c r="B116" s="145"/>
      <c r="C116" s="93"/>
      <c r="D116" s="93"/>
      <c r="E116" s="93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1"/>
      <c r="AE116" s="92"/>
      <c r="AF116" s="92"/>
      <c r="AG116" s="92"/>
      <c r="AH116" s="92"/>
      <c r="AI116" s="92"/>
      <c r="AJ116" s="92"/>
      <c r="AK116" s="92"/>
      <c r="AL116" s="74"/>
      <c r="AM116" s="74"/>
      <c r="AN116" s="74"/>
      <c r="AO116" s="74"/>
      <c r="AP116" s="74"/>
      <c r="AQ116" s="74"/>
      <c r="AR116" s="74"/>
      <c r="AS116" s="74"/>
    </row>
    <row r="117" spans="1:45" s="19" customFormat="1" ht="12.75">
      <c r="A117" s="4"/>
      <c r="B117" s="145"/>
      <c r="C117" s="93"/>
      <c r="D117" s="93"/>
      <c r="E117" s="93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1"/>
      <c r="AE117" s="92"/>
      <c r="AF117" s="92"/>
      <c r="AG117" s="92"/>
      <c r="AH117" s="92"/>
      <c r="AI117" s="92"/>
      <c r="AJ117" s="92"/>
      <c r="AK117" s="92"/>
      <c r="AL117" s="74"/>
      <c r="AM117" s="74"/>
      <c r="AN117" s="74"/>
      <c r="AO117" s="74"/>
      <c r="AP117" s="74"/>
      <c r="AQ117" s="74"/>
      <c r="AR117" s="74"/>
      <c r="AS117" s="74"/>
    </row>
    <row r="118" spans="1:45" s="19" customFormat="1" ht="12.75">
      <c r="A118" s="4"/>
      <c r="B118" s="145"/>
      <c r="C118" s="93"/>
      <c r="D118" s="93"/>
      <c r="E118" s="93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1"/>
      <c r="AE118" s="92"/>
      <c r="AF118" s="92"/>
      <c r="AG118" s="92"/>
      <c r="AH118" s="92"/>
      <c r="AI118" s="92"/>
      <c r="AJ118" s="92"/>
      <c r="AK118" s="92"/>
      <c r="AL118" s="74"/>
      <c r="AM118" s="74"/>
      <c r="AN118" s="74"/>
      <c r="AO118" s="74"/>
      <c r="AP118" s="74"/>
      <c r="AQ118" s="74"/>
      <c r="AR118" s="74"/>
      <c r="AS118" s="74"/>
    </row>
    <row r="119" spans="1:45" s="19" customFormat="1" ht="12.75">
      <c r="A119" s="4"/>
      <c r="B119" s="145"/>
      <c r="C119" s="93"/>
      <c r="D119" s="93"/>
      <c r="E119" s="93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1"/>
      <c r="AE119" s="92"/>
      <c r="AF119" s="92"/>
      <c r="AG119" s="92"/>
      <c r="AH119" s="92"/>
      <c r="AI119" s="92"/>
      <c r="AJ119" s="92"/>
      <c r="AK119" s="92"/>
      <c r="AL119" s="74"/>
      <c r="AM119" s="74"/>
      <c r="AN119" s="74"/>
      <c r="AO119" s="74"/>
      <c r="AP119" s="74"/>
      <c r="AQ119" s="74"/>
      <c r="AR119" s="74"/>
      <c r="AS119" s="74"/>
    </row>
    <row r="120" spans="1:45" s="19" customFormat="1" ht="12.75">
      <c r="A120" s="4"/>
      <c r="B120" s="145"/>
      <c r="C120" s="93"/>
      <c r="D120" s="93"/>
      <c r="E120" s="93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1"/>
      <c r="AE120" s="92"/>
      <c r="AF120" s="92"/>
      <c r="AG120" s="92"/>
      <c r="AH120" s="92"/>
      <c r="AI120" s="92"/>
      <c r="AJ120" s="92"/>
      <c r="AK120" s="92"/>
      <c r="AL120" s="74"/>
      <c r="AM120" s="74"/>
      <c r="AN120" s="74"/>
      <c r="AO120" s="74"/>
      <c r="AP120" s="74"/>
      <c r="AQ120" s="74"/>
      <c r="AR120" s="74"/>
      <c r="AS120" s="74"/>
    </row>
    <row r="121" spans="1:45" s="19" customFormat="1" ht="12.75">
      <c r="A121" s="4"/>
      <c r="B121" s="145"/>
      <c r="C121" s="93"/>
      <c r="D121" s="93"/>
      <c r="E121" s="93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1"/>
      <c r="AE121" s="92"/>
      <c r="AF121" s="92"/>
      <c r="AG121" s="92"/>
      <c r="AH121" s="92"/>
      <c r="AI121" s="92"/>
      <c r="AJ121" s="92"/>
      <c r="AK121" s="92"/>
      <c r="AL121" s="74"/>
      <c r="AM121" s="74"/>
      <c r="AN121" s="74"/>
      <c r="AO121" s="74"/>
      <c r="AP121" s="74"/>
      <c r="AQ121" s="74"/>
      <c r="AR121" s="74"/>
      <c r="AS121" s="74"/>
    </row>
    <row r="122" spans="1:45" s="19" customFormat="1" ht="12.75">
      <c r="A122" s="4"/>
      <c r="B122" s="145"/>
      <c r="C122" s="93"/>
      <c r="D122" s="93"/>
      <c r="E122" s="93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1"/>
      <c r="AE122" s="92"/>
      <c r="AF122" s="92"/>
      <c r="AG122" s="92"/>
      <c r="AH122" s="92"/>
      <c r="AI122" s="92"/>
      <c r="AJ122" s="92"/>
      <c r="AK122" s="92"/>
      <c r="AL122" s="74"/>
      <c r="AM122" s="74"/>
      <c r="AN122" s="74"/>
      <c r="AO122" s="74"/>
      <c r="AP122" s="74"/>
      <c r="AQ122" s="74"/>
      <c r="AR122" s="74"/>
      <c r="AS122" s="74"/>
    </row>
    <row r="123" spans="1:45" s="19" customFormat="1" ht="12.75">
      <c r="A123" s="4"/>
      <c r="B123" s="145"/>
      <c r="C123" s="93"/>
      <c r="D123" s="93"/>
      <c r="E123" s="93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1"/>
      <c r="AE123" s="92"/>
      <c r="AF123" s="92"/>
      <c r="AG123" s="92"/>
      <c r="AH123" s="92"/>
      <c r="AI123" s="92"/>
      <c r="AJ123" s="92"/>
      <c r="AK123" s="92"/>
      <c r="AL123" s="74"/>
      <c r="AM123" s="74"/>
      <c r="AN123" s="74"/>
      <c r="AO123" s="74"/>
      <c r="AP123" s="74"/>
      <c r="AQ123" s="74"/>
      <c r="AR123" s="74"/>
      <c r="AS123" s="74"/>
    </row>
    <row r="124" spans="1:45" s="19" customFormat="1" ht="12.75">
      <c r="A124" s="4"/>
      <c r="B124" s="145"/>
      <c r="C124" s="93"/>
      <c r="D124" s="93"/>
      <c r="E124" s="93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1"/>
      <c r="AE124" s="92"/>
      <c r="AF124" s="92"/>
      <c r="AG124" s="92"/>
      <c r="AH124" s="92"/>
      <c r="AI124" s="92"/>
      <c r="AJ124" s="92"/>
      <c r="AK124" s="92"/>
      <c r="AL124" s="74"/>
      <c r="AM124" s="74"/>
      <c r="AN124" s="74"/>
      <c r="AO124" s="74"/>
      <c r="AP124" s="74"/>
      <c r="AQ124" s="74"/>
      <c r="AR124" s="74"/>
      <c r="AS124" s="74"/>
    </row>
    <row r="125" spans="1:45" s="19" customFormat="1" ht="12.75">
      <c r="A125" s="4"/>
      <c r="B125" s="145"/>
      <c r="C125" s="93"/>
      <c r="D125" s="93"/>
      <c r="E125" s="93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1"/>
      <c r="AE125" s="92"/>
      <c r="AF125" s="92"/>
      <c r="AG125" s="92"/>
      <c r="AH125" s="92"/>
      <c r="AI125" s="92"/>
      <c r="AJ125" s="92"/>
      <c r="AK125" s="92"/>
      <c r="AL125" s="74"/>
      <c r="AM125" s="74"/>
      <c r="AN125" s="74"/>
      <c r="AO125" s="74"/>
      <c r="AP125" s="74"/>
      <c r="AQ125" s="74"/>
      <c r="AR125" s="74"/>
      <c r="AS125" s="74"/>
    </row>
    <row r="126" spans="1:45" s="19" customFormat="1" ht="12.75">
      <c r="A126" s="4"/>
      <c r="B126" s="145"/>
      <c r="C126" s="93"/>
      <c r="D126" s="93"/>
      <c r="E126" s="93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1"/>
      <c r="AE126" s="92"/>
      <c r="AF126" s="92"/>
      <c r="AG126" s="92"/>
      <c r="AH126" s="92"/>
      <c r="AI126" s="92"/>
      <c r="AJ126" s="92"/>
      <c r="AK126" s="92"/>
      <c r="AL126" s="74"/>
      <c r="AM126" s="74"/>
      <c r="AN126" s="74"/>
      <c r="AO126" s="74"/>
      <c r="AP126" s="74"/>
      <c r="AQ126" s="74"/>
      <c r="AR126" s="74"/>
      <c r="AS126" s="74"/>
    </row>
    <row r="127" spans="1:45" s="19" customFormat="1" ht="12.75">
      <c r="A127" s="4"/>
      <c r="B127" s="145"/>
      <c r="C127" s="93"/>
      <c r="D127" s="93"/>
      <c r="E127" s="93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1"/>
      <c r="AE127" s="92"/>
      <c r="AF127" s="92"/>
      <c r="AG127" s="92"/>
      <c r="AH127" s="92"/>
      <c r="AI127" s="92"/>
      <c r="AJ127" s="92"/>
      <c r="AK127" s="92"/>
      <c r="AL127" s="74"/>
      <c r="AM127" s="74"/>
      <c r="AN127" s="74"/>
      <c r="AO127" s="74"/>
      <c r="AP127" s="74"/>
      <c r="AQ127" s="74"/>
      <c r="AR127" s="74"/>
      <c r="AS127" s="74"/>
    </row>
    <row r="128" spans="1:45" s="19" customFormat="1" ht="12.75">
      <c r="A128" s="4"/>
      <c r="B128" s="145"/>
      <c r="C128" s="93"/>
      <c r="D128" s="93"/>
      <c r="E128" s="93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1"/>
      <c r="AE128" s="92"/>
      <c r="AF128" s="92"/>
      <c r="AG128" s="92"/>
      <c r="AH128" s="92"/>
      <c r="AI128" s="92"/>
      <c r="AJ128" s="92"/>
      <c r="AK128" s="92"/>
      <c r="AL128" s="74"/>
      <c r="AM128" s="74"/>
      <c r="AN128" s="74"/>
      <c r="AO128" s="74"/>
      <c r="AP128" s="74"/>
      <c r="AQ128" s="74"/>
      <c r="AR128" s="74"/>
      <c r="AS128" s="74"/>
    </row>
    <row r="129" spans="1:45" s="19" customFormat="1" ht="12.75">
      <c r="A129" s="4"/>
      <c r="B129" s="145"/>
      <c r="C129" s="93"/>
      <c r="D129" s="93"/>
      <c r="E129" s="93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1"/>
      <c r="AE129" s="92"/>
      <c r="AF129" s="92"/>
      <c r="AG129" s="92"/>
      <c r="AH129" s="92"/>
      <c r="AI129" s="92"/>
      <c r="AJ129" s="92"/>
      <c r="AK129" s="92"/>
      <c r="AL129" s="74"/>
      <c r="AM129" s="74"/>
      <c r="AN129" s="74"/>
      <c r="AO129" s="74"/>
      <c r="AP129" s="74"/>
      <c r="AQ129" s="74"/>
      <c r="AR129" s="74"/>
      <c r="AS129" s="74"/>
    </row>
    <row r="130" spans="1:45" s="19" customFormat="1" ht="12.75">
      <c r="A130" s="4"/>
      <c r="B130" s="145"/>
      <c r="C130" s="93"/>
      <c r="D130" s="93"/>
      <c r="E130" s="93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1"/>
      <c r="AE130" s="92"/>
      <c r="AF130" s="92"/>
      <c r="AG130" s="92"/>
      <c r="AH130" s="92"/>
      <c r="AI130" s="92"/>
      <c r="AJ130" s="92"/>
      <c r="AK130" s="92"/>
      <c r="AL130" s="74"/>
      <c r="AM130" s="74"/>
      <c r="AN130" s="74"/>
      <c r="AO130" s="74"/>
      <c r="AP130" s="74"/>
      <c r="AQ130" s="74"/>
      <c r="AR130" s="74"/>
      <c r="AS130" s="74"/>
    </row>
    <row r="131" spans="1:45" s="19" customFormat="1" ht="12.75">
      <c r="A131" s="4"/>
      <c r="B131" s="145"/>
      <c r="C131" s="93"/>
      <c r="D131" s="93"/>
      <c r="E131" s="93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1"/>
      <c r="AE131" s="92"/>
      <c r="AF131" s="92"/>
      <c r="AG131" s="92"/>
      <c r="AH131" s="92"/>
      <c r="AI131" s="92"/>
      <c r="AJ131" s="92"/>
      <c r="AK131" s="92"/>
      <c r="AL131" s="74"/>
      <c r="AM131" s="74"/>
      <c r="AN131" s="74"/>
      <c r="AO131" s="74"/>
      <c r="AP131" s="74"/>
      <c r="AQ131" s="74"/>
      <c r="AR131" s="74"/>
      <c r="AS131" s="74"/>
    </row>
    <row r="132" spans="1:45" s="19" customFormat="1" ht="12.75">
      <c r="A132" s="4"/>
      <c r="B132" s="145"/>
      <c r="C132" s="93"/>
      <c r="D132" s="93"/>
      <c r="E132" s="93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1"/>
      <c r="AE132" s="92"/>
      <c r="AF132" s="92"/>
      <c r="AG132" s="92"/>
      <c r="AH132" s="92"/>
      <c r="AI132" s="92"/>
      <c r="AJ132" s="92"/>
      <c r="AK132" s="92"/>
      <c r="AL132" s="74"/>
      <c r="AM132" s="74"/>
      <c r="AN132" s="74"/>
      <c r="AO132" s="74"/>
      <c r="AP132" s="74"/>
      <c r="AQ132" s="74"/>
      <c r="AR132" s="74"/>
      <c r="AS132" s="74"/>
    </row>
    <row r="133" spans="1:45" s="19" customFormat="1" ht="12.75">
      <c r="A133" s="4"/>
      <c r="B133" s="145"/>
      <c r="C133" s="93"/>
      <c r="D133" s="93"/>
      <c r="E133" s="93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1"/>
      <c r="AE133" s="92"/>
      <c r="AF133" s="92"/>
      <c r="AG133" s="92"/>
      <c r="AH133" s="92"/>
      <c r="AI133" s="92"/>
      <c r="AJ133" s="92"/>
      <c r="AK133" s="92"/>
      <c r="AL133" s="74"/>
      <c r="AM133" s="74"/>
      <c r="AN133" s="74"/>
      <c r="AO133" s="74"/>
      <c r="AP133" s="74"/>
      <c r="AQ133" s="74"/>
      <c r="AR133" s="74"/>
      <c r="AS133" s="74"/>
    </row>
    <row r="134" spans="1:45" s="19" customFormat="1" ht="12.75">
      <c r="A134" s="4"/>
      <c r="B134" s="145"/>
      <c r="C134" s="93"/>
      <c r="D134" s="93"/>
      <c r="E134" s="93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1"/>
      <c r="AE134" s="92"/>
      <c r="AF134" s="92"/>
      <c r="AG134" s="92"/>
      <c r="AH134" s="92"/>
      <c r="AI134" s="92"/>
      <c r="AJ134" s="92"/>
      <c r="AK134" s="92"/>
      <c r="AL134" s="74"/>
      <c r="AM134" s="74"/>
      <c r="AN134" s="74"/>
      <c r="AO134" s="74"/>
      <c r="AP134" s="74"/>
      <c r="AQ134" s="74"/>
      <c r="AR134" s="74"/>
      <c r="AS134" s="74"/>
    </row>
    <row r="135" spans="1:45" s="19" customFormat="1" ht="12.75">
      <c r="A135" s="4"/>
      <c r="B135" s="145"/>
      <c r="C135" s="93"/>
      <c r="D135" s="93"/>
      <c r="E135" s="93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1"/>
      <c r="AE135" s="92"/>
      <c r="AF135" s="92"/>
      <c r="AG135" s="92"/>
      <c r="AH135" s="92"/>
      <c r="AI135" s="92"/>
      <c r="AJ135" s="92"/>
      <c r="AK135" s="92"/>
      <c r="AL135" s="74"/>
      <c r="AM135" s="74"/>
      <c r="AN135" s="74"/>
      <c r="AO135" s="74"/>
      <c r="AP135" s="74"/>
      <c r="AQ135" s="74"/>
      <c r="AR135" s="74"/>
      <c r="AS135" s="74"/>
    </row>
    <row r="136" spans="1:45" s="19" customFormat="1" ht="12.75">
      <c r="A136" s="4"/>
      <c r="B136" s="4"/>
      <c r="C136" s="18"/>
      <c r="D136" s="18"/>
      <c r="E136" s="18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1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</row>
    <row r="137" spans="1:45" s="19" customFormat="1" ht="12.75">
      <c r="A137" s="4"/>
      <c r="B137" s="4"/>
      <c r="C137" s="18"/>
      <c r="D137" s="18"/>
      <c r="E137" s="18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1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</row>
    <row r="138" spans="1:45" s="19" customFormat="1" ht="12.75">
      <c r="A138" s="4"/>
      <c r="B138" s="4"/>
      <c r="C138" s="18"/>
      <c r="D138" s="18"/>
      <c r="E138" s="18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1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</row>
    <row r="139" spans="1:45" s="19" customFormat="1" ht="12.75">
      <c r="A139" s="4"/>
      <c r="B139" s="4"/>
      <c r="C139" s="18"/>
      <c r="D139" s="18"/>
      <c r="E139" s="18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1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</row>
  </sheetData>
  <sheetProtection password="E092" sheet="1"/>
  <mergeCells count="1">
    <mergeCell ref="E1:L1"/>
  </mergeCells>
  <printOptions/>
  <pageMargins left="0.2361111111111111" right="0.2361111111111111" top="0.35416666666666663" bottom="0.15763888888888888" header="0.19652777777777777" footer="0.5118055555555555"/>
  <pageSetup horizontalDpi="300" verticalDpi="3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139"/>
  <sheetViews>
    <sheetView showZeros="0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F42" sqref="F42"/>
    </sheetView>
  </sheetViews>
  <sheetFormatPr defaultColWidth="9.140625" defaultRowHeight="12.75"/>
  <cols>
    <col min="1" max="1" width="0" style="1" hidden="1" customWidth="1"/>
    <col min="2" max="2" width="40.140625" style="1" customWidth="1"/>
    <col min="3" max="3" width="0.2890625" style="3" customWidth="1"/>
    <col min="4" max="4" width="5.28125" style="3" customWidth="1"/>
    <col min="5" max="5" width="10.00390625" style="18" customWidth="1"/>
    <col min="6" max="18" width="14.00390625" style="73" customWidth="1"/>
    <col min="19" max="29" width="15.140625" style="73" customWidth="1"/>
    <col min="30" max="30" width="15.140625" style="71" customWidth="1"/>
    <col min="31" max="45" width="9.140625" style="74" customWidth="1"/>
    <col min="46" max="152" width="9.140625" style="19" customWidth="1"/>
    <col min="153" max="16384" width="9.140625" style="2" customWidth="1"/>
  </cols>
  <sheetData>
    <row r="1" spans="1:45" s="19" customFormat="1" ht="19.5" customHeight="1">
      <c r="A1" s="4"/>
      <c r="B1" s="88"/>
      <c r="C1" s="89"/>
      <c r="D1" s="89"/>
      <c r="E1" s="216" t="s">
        <v>65</v>
      </c>
      <c r="F1" s="217"/>
      <c r="G1" s="217"/>
      <c r="H1" s="217"/>
      <c r="I1" s="217"/>
      <c r="J1" s="217"/>
      <c r="K1" s="217"/>
      <c r="L1" s="217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92"/>
      <c r="AF1" s="92"/>
      <c r="AG1" s="92"/>
      <c r="AH1" s="92"/>
      <c r="AI1" s="92"/>
      <c r="AJ1" s="92"/>
      <c r="AK1" s="92"/>
      <c r="AL1" s="74"/>
      <c r="AM1" s="74"/>
      <c r="AN1" s="74"/>
      <c r="AO1" s="74"/>
      <c r="AP1" s="74"/>
      <c r="AQ1" s="74"/>
      <c r="AR1" s="74"/>
      <c r="AS1" s="74"/>
    </row>
    <row r="2" spans="1:45" s="19" customFormat="1" ht="18">
      <c r="A2" s="4"/>
      <c r="B2" s="90" t="s">
        <v>59</v>
      </c>
      <c r="C2" s="93"/>
      <c r="D2" s="93"/>
      <c r="E2" s="94"/>
      <c r="F2" s="91"/>
      <c r="G2" s="91"/>
      <c r="H2" s="90"/>
      <c r="I2" s="95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1"/>
      <c r="AE2" s="92"/>
      <c r="AF2" s="92"/>
      <c r="AG2" s="92"/>
      <c r="AH2" s="92"/>
      <c r="AI2" s="92"/>
      <c r="AJ2" s="92"/>
      <c r="AK2" s="92"/>
      <c r="AL2" s="74"/>
      <c r="AM2" s="74"/>
      <c r="AN2" s="74"/>
      <c r="AO2" s="74"/>
      <c r="AP2" s="74"/>
      <c r="AQ2" s="74"/>
      <c r="AR2" s="74"/>
      <c r="AS2" s="74"/>
    </row>
    <row r="3" spans="1:45" s="19" customFormat="1" ht="12.75">
      <c r="A3" s="4"/>
      <c r="B3" s="93"/>
      <c r="C3" s="93"/>
      <c r="D3" s="93"/>
      <c r="E3" s="96"/>
      <c r="F3" s="91"/>
      <c r="G3" s="97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172"/>
      <c r="W3" s="90"/>
      <c r="X3" s="90"/>
      <c r="Y3" s="90"/>
      <c r="Z3" s="90"/>
      <c r="AA3" s="90"/>
      <c r="AB3" s="90"/>
      <c r="AC3" s="90"/>
      <c r="AD3" s="91"/>
      <c r="AE3" s="92"/>
      <c r="AF3" s="92"/>
      <c r="AG3" s="92"/>
      <c r="AH3" s="92"/>
      <c r="AI3" s="92"/>
      <c r="AJ3" s="92"/>
      <c r="AK3" s="92"/>
      <c r="AL3" s="74"/>
      <c r="AM3" s="74"/>
      <c r="AN3" s="74"/>
      <c r="AO3" s="74"/>
      <c r="AP3" s="74"/>
      <c r="AQ3" s="74"/>
      <c r="AR3" s="74"/>
      <c r="AS3" s="74"/>
    </row>
    <row r="4" spans="1:45" s="19" customFormat="1" ht="15">
      <c r="A4" s="4"/>
      <c r="B4" s="93" t="s">
        <v>30</v>
      </c>
      <c r="C4" s="93">
        <v>0</v>
      </c>
      <c r="D4" s="93"/>
      <c r="E4" s="98"/>
      <c r="F4" s="97"/>
      <c r="G4" s="91"/>
      <c r="H4" s="90"/>
      <c r="I4" s="99"/>
      <c r="J4" s="90"/>
      <c r="K4" s="90"/>
      <c r="L4" s="90"/>
      <c r="M4" s="90"/>
      <c r="N4" s="90"/>
      <c r="O4" s="90"/>
      <c r="P4" s="90"/>
      <c r="Q4" s="90"/>
      <c r="R4" s="90">
        <v>0</v>
      </c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  <c r="AE4" s="92"/>
      <c r="AF4" s="92"/>
      <c r="AG4" s="92"/>
      <c r="AH4" s="92"/>
      <c r="AI4" s="92"/>
      <c r="AJ4" s="92"/>
      <c r="AK4" s="92"/>
      <c r="AL4" s="74"/>
      <c r="AM4" s="74"/>
      <c r="AN4" s="74"/>
      <c r="AO4" s="74"/>
      <c r="AP4" s="74"/>
      <c r="AQ4" s="74"/>
      <c r="AR4" s="74"/>
      <c r="AS4" s="74"/>
    </row>
    <row r="5" spans="1:45" s="19" customFormat="1" ht="12.75">
      <c r="A5" s="4"/>
      <c r="B5" s="100"/>
      <c r="C5" s="100"/>
      <c r="D5" s="100"/>
      <c r="E5" s="100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92"/>
      <c r="AF5" s="92"/>
      <c r="AG5" s="92"/>
      <c r="AH5" s="92"/>
      <c r="AI5" s="92"/>
      <c r="AJ5" s="92"/>
      <c r="AK5" s="92"/>
      <c r="AL5" s="74"/>
      <c r="AM5" s="74"/>
      <c r="AN5" s="74"/>
      <c r="AO5" s="74"/>
      <c r="AP5" s="74"/>
      <c r="AQ5" s="74"/>
      <c r="AR5" s="74"/>
      <c r="AS5" s="74"/>
    </row>
    <row r="6" spans="1:152" s="5" customFormat="1" ht="12.75">
      <c r="A6" s="69"/>
      <c r="B6" s="103" t="s">
        <v>61</v>
      </c>
      <c r="C6" s="104"/>
      <c r="D6" s="105" t="s">
        <v>62</v>
      </c>
      <c r="E6" s="106">
        <v>0</v>
      </c>
      <c r="F6" s="168" t="s">
        <v>18</v>
      </c>
      <c r="G6" s="168" t="s">
        <v>19</v>
      </c>
      <c r="H6" s="168" t="s">
        <v>20</v>
      </c>
      <c r="I6" s="168" t="s">
        <v>21</v>
      </c>
      <c r="J6" s="168" t="s">
        <v>22</v>
      </c>
      <c r="K6" s="168" t="s">
        <v>23</v>
      </c>
      <c r="L6" s="168" t="s">
        <v>24</v>
      </c>
      <c r="M6" s="168" t="s">
        <v>25</v>
      </c>
      <c r="N6" s="168" t="s">
        <v>26</v>
      </c>
      <c r="O6" s="168" t="s">
        <v>27</v>
      </c>
      <c r="P6" s="168" t="s">
        <v>28</v>
      </c>
      <c r="Q6" s="168" t="s">
        <v>29</v>
      </c>
      <c r="R6" s="168" t="s">
        <v>18</v>
      </c>
      <c r="S6" s="168" t="s">
        <v>19</v>
      </c>
      <c r="T6" s="168" t="s">
        <v>20</v>
      </c>
      <c r="U6" s="168" t="s">
        <v>21</v>
      </c>
      <c r="V6" s="168" t="s">
        <v>22</v>
      </c>
      <c r="W6" s="168" t="s">
        <v>23</v>
      </c>
      <c r="X6" s="168" t="s">
        <v>24</v>
      </c>
      <c r="Y6" s="168" t="s">
        <v>25</v>
      </c>
      <c r="Z6" s="168" t="s">
        <v>26</v>
      </c>
      <c r="AA6" s="168" t="s">
        <v>27</v>
      </c>
      <c r="AB6" s="169" t="s">
        <v>28</v>
      </c>
      <c r="AC6" s="168" t="s">
        <v>29</v>
      </c>
      <c r="AD6" s="107"/>
      <c r="AE6" s="108"/>
      <c r="AF6" s="108"/>
      <c r="AG6" s="108"/>
      <c r="AH6" s="108"/>
      <c r="AI6" s="108"/>
      <c r="AJ6" s="108"/>
      <c r="AK6" s="108"/>
      <c r="AL6" s="75"/>
      <c r="AM6" s="75"/>
      <c r="AN6" s="75"/>
      <c r="AO6" s="75"/>
      <c r="AP6" s="75"/>
      <c r="AQ6" s="75"/>
      <c r="AR6" s="75"/>
      <c r="AS6" s="75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</row>
    <row r="7" spans="1:152" s="7" customFormat="1" ht="12.75">
      <c r="A7" s="70"/>
      <c r="B7" s="161" t="str">
        <f>Toteutuma!B7</f>
        <v>Myyntikanavat</v>
      </c>
      <c r="C7" s="157"/>
      <c r="D7" s="162">
        <v>0.24</v>
      </c>
      <c r="E7" s="110"/>
      <c r="F7" s="147">
        <v>0</v>
      </c>
      <c r="G7" s="170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6"/>
      <c r="W7" s="146"/>
      <c r="X7" s="146"/>
      <c r="Y7" s="146"/>
      <c r="Z7" s="146"/>
      <c r="AA7" s="146"/>
      <c r="AB7" s="146"/>
      <c r="AC7" s="146"/>
      <c r="AD7" s="111"/>
      <c r="AE7" s="108"/>
      <c r="AF7" s="108"/>
      <c r="AG7" s="108"/>
      <c r="AH7" s="108"/>
      <c r="AI7" s="108"/>
      <c r="AJ7" s="108"/>
      <c r="AK7" s="108"/>
      <c r="AL7" s="75"/>
      <c r="AM7" s="75"/>
      <c r="AN7" s="75"/>
      <c r="AO7" s="75"/>
      <c r="AP7" s="75"/>
      <c r="AQ7" s="75"/>
      <c r="AR7" s="75"/>
      <c r="AS7" s="75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</row>
    <row r="8" spans="1:152" s="7" customFormat="1" ht="12.75">
      <c r="A8" s="6"/>
      <c r="B8" s="161">
        <f>Toteutuma!B8</f>
        <v>0</v>
      </c>
      <c r="C8" s="157"/>
      <c r="D8" s="162">
        <v>0.24</v>
      </c>
      <c r="E8" s="110"/>
      <c r="F8" s="147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>
        <v>0</v>
      </c>
      <c r="X8" s="170">
        <v>0</v>
      </c>
      <c r="Y8" s="170">
        <v>0</v>
      </c>
      <c r="Z8" s="170">
        <v>0</v>
      </c>
      <c r="AA8" s="170">
        <v>0</v>
      </c>
      <c r="AB8" s="170">
        <v>0</v>
      </c>
      <c r="AC8" s="170">
        <v>0</v>
      </c>
      <c r="AD8" s="111"/>
      <c r="AE8" s="108"/>
      <c r="AF8" s="108"/>
      <c r="AG8" s="108"/>
      <c r="AH8" s="108"/>
      <c r="AI8" s="108"/>
      <c r="AJ8" s="108"/>
      <c r="AK8" s="108"/>
      <c r="AL8" s="75"/>
      <c r="AM8" s="75"/>
      <c r="AN8" s="75"/>
      <c r="AO8" s="75"/>
      <c r="AP8" s="75"/>
      <c r="AQ8" s="75"/>
      <c r="AR8" s="75"/>
      <c r="AS8" s="75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</row>
    <row r="9" spans="1:152" s="7" customFormat="1" ht="12.75">
      <c r="A9" s="6"/>
      <c r="B9" s="161" t="str">
        <f>Toteutuma!B9</f>
        <v>Kuluttajakauppa</v>
      </c>
      <c r="C9" s="157"/>
      <c r="D9" s="162">
        <v>0.24</v>
      </c>
      <c r="E9" s="110">
        <v>0</v>
      </c>
      <c r="F9" s="147">
        <v>0</v>
      </c>
      <c r="G9" s="170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/>
      <c r="W9" s="146"/>
      <c r="X9" s="146"/>
      <c r="Y9" s="146"/>
      <c r="Z9" s="146"/>
      <c r="AA9" s="146"/>
      <c r="AB9" s="146"/>
      <c r="AC9" s="146"/>
      <c r="AD9" s="111"/>
      <c r="AE9" s="108"/>
      <c r="AF9" s="108"/>
      <c r="AG9" s="108"/>
      <c r="AH9" s="108"/>
      <c r="AI9" s="108"/>
      <c r="AJ9" s="108"/>
      <c r="AK9" s="108"/>
      <c r="AL9" s="75"/>
      <c r="AM9" s="75"/>
      <c r="AN9" s="75"/>
      <c r="AO9" s="75"/>
      <c r="AP9" s="75"/>
      <c r="AQ9" s="75"/>
      <c r="AR9" s="75"/>
      <c r="AS9" s="75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</row>
    <row r="10" spans="1:152" s="7" customFormat="1" ht="12.75">
      <c r="A10" s="6"/>
      <c r="B10" s="161">
        <f>Toteutuma!B10</f>
        <v>0</v>
      </c>
      <c r="C10" s="157"/>
      <c r="D10" s="162">
        <v>0.24</v>
      </c>
      <c r="E10" s="110"/>
      <c r="F10" s="147">
        <v>0</v>
      </c>
      <c r="G10" s="170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/>
      <c r="W10" s="146"/>
      <c r="X10" s="146"/>
      <c r="Y10" s="146"/>
      <c r="Z10" s="146"/>
      <c r="AA10" s="146"/>
      <c r="AB10" s="146"/>
      <c r="AC10" s="146"/>
      <c r="AD10" s="111"/>
      <c r="AE10" s="108"/>
      <c r="AF10" s="108"/>
      <c r="AG10" s="108"/>
      <c r="AH10" s="108"/>
      <c r="AI10" s="108"/>
      <c r="AJ10" s="108"/>
      <c r="AK10" s="108"/>
      <c r="AL10" s="75"/>
      <c r="AM10" s="75"/>
      <c r="AN10" s="75"/>
      <c r="AO10" s="75"/>
      <c r="AP10" s="75"/>
      <c r="AQ10" s="75"/>
      <c r="AR10" s="75"/>
      <c r="AS10" s="75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</row>
    <row r="11" spans="1:152" s="7" customFormat="1" ht="12.75">
      <c r="A11" s="6"/>
      <c r="B11" s="161">
        <f>Toteutuma!B11</f>
        <v>0</v>
      </c>
      <c r="C11" s="157"/>
      <c r="D11" s="162">
        <v>0.24</v>
      </c>
      <c r="E11" s="110"/>
      <c r="F11" s="147">
        <v>0</v>
      </c>
      <c r="G11" s="170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/>
      <c r="W11" s="146"/>
      <c r="X11" s="146"/>
      <c r="Y11" s="146"/>
      <c r="Z11" s="146"/>
      <c r="AA11" s="146"/>
      <c r="AB11" s="146"/>
      <c r="AC11" s="146"/>
      <c r="AD11" s="111"/>
      <c r="AE11" s="108"/>
      <c r="AF11" s="108"/>
      <c r="AG11" s="108"/>
      <c r="AH11" s="108"/>
      <c r="AI11" s="108"/>
      <c r="AJ11" s="108"/>
      <c r="AK11" s="108"/>
      <c r="AL11" s="75"/>
      <c r="AM11" s="75"/>
      <c r="AN11" s="75"/>
      <c r="AO11" s="75"/>
      <c r="AP11" s="75"/>
      <c r="AQ11" s="75"/>
      <c r="AR11" s="75"/>
      <c r="AS11" s="75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</row>
    <row r="12" spans="1:152" s="7" customFormat="1" ht="12.75">
      <c r="A12" s="6"/>
      <c r="B12" s="161" t="str">
        <f>Toteutuma!B12</f>
        <v>Jälleenmyyjät</v>
      </c>
      <c r="C12" s="157"/>
      <c r="D12" s="162">
        <v>0.24</v>
      </c>
      <c r="E12" s="110"/>
      <c r="F12" s="147">
        <v>0</v>
      </c>
      <c r="G12" s="170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/>
      <c r="W12" s="146"/>
      <c r="X12" s="146"/>
      <c r="Y12" s="146"/>
      <c r="Z12" s="146"/>
      <c r="AA12" s="146"/>
      <c r="AB12" s="146"/>
      <c r="AC12" s="146"/>
      <c r="AD12" s="111"/>
      <c r="AE12" s="108"/>
      <c r="AF12" s="108"/>
      <c r="AG12" s="108"/>
      <c r="AH12" s="108"/>
      <c r="AI12" s="108"/>
      <c r="AJ12" s="108"/>
      <c r="AK12" s="108"/>
      <c r="AL12" s="75"/>
      <c r="AM12" s="75"/>
      <c r="AN12" s="75"/>
      <c r="AO12" s="75"/>
      <c r="AP12" s="75"/>
      <c r="AQ12" s="75"/>
      <c r="AR12" s="75"/>
      <c r="AS12" s="75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</row>
    <row r="13" spans="1:152" s="7" customFormat="1" ht="12.75">
      <c r="A13" s="6"/>
      <c r="B13" s="161">
        <f>Toteutuma!B13</f>
        <v>0</v>
      </c>
      <c r="C13" s="157"/>
      <c r="D13" s="162">
        <v>0.24</v>
      </c>
      <c r="E13" s="110"/>
      <c r="F13" s="147">
        <v>0</v>
      </c>
      <c r="G13" s="170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/>
      <c r="W13" s="146"/>
      <c r="X13" s="146"/>
      <c r="Y13" s="146"/>
      <c r="Z13" s="146"/>
      <c r="AA13" s="146"/>
      <c r="AB13" s="146"/>
      <c r="AC13" s="146"/>
      <c r="AD13" s="111"/>
      <c r="AE13" s="108"/>
      <c r="AF13" s="108"/>
      <c r="AG13" s="108"/>
      <c r="AH13" s="108"/>
      <c r="AI13" s="108"/>
      <c r="AJ13" s="108"/>
      <c r="AK13" s="108"/>
      <c r="AL13" s="75"/>
      <c r="AM13" s="75"/>
      <c r="AN13" s="75"/>
      <c r="AO13" s="75"/>
      <c r="AP13" s="75"/>
      <c r="AQ13" s="75"/>
      <c r="AR13" s="75"/>
      <c r="AS13" s="75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</row>
    <row r="14" spans="1:152" s="7" customFormat="1" ht="12.75">
      <c r="A14" s="6"/>
      <c r="B14" s="161">
        <f>Toteutuma!B14</f>
        <v>0</v>
      </c>
      <c r="C14" s="157"/>
      <c r="D14" s="162">
        <v>0.24</v>
      </c>
      <c r="E14" s="110"/>
      <c r="F14" s="147">
        <v>0</v>
      </c>
      <c r="G14" s="170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/>
      <c r="W14" s="146"/>
      <c r="X14" s="146"/>
      <c r="Y14" s="146"/>
      <c r="Z14" s="146"/>
      <c r="AA14" s="146"/>
      <c r="AB14" s="146"/>
      <c r="AC14" s="146"/>
      <c r="AD14" s="111"/>
      <c r="AE14" s="108"/>
      <c r="AF14" s="108"/>
      <c r="AG14" s="108"/>
      <c r="AH14" s="108"/>
      <c r="AI14" s="108"/>
      <c r="AJ14" s="108"/>
      <c r="AK14" s="108"/>
      <c r="AL14" s="75"/>
      <c r="AM14" s="75"/>
      <c r="AN14" s="75"/>
      <c r="AO14" s="75"/>
      <c r="AP14" s="75"/>
      <c r="AQ14" s="75"/>
      <c r="AR14" s="75"/>
      <c r="AS14" s="75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</row>
    <row r="15" spans="1:152" s="7" customFormat="1" ht="12.75">
      <c r="A15" s="6"/>
      <c r="B15" s="161">
        <f>Toteutuma!B15</f>
        <v>0</v>
      </c>
      <c r="C15" s="157"/>
      <c r="D15" s="162">
        <v>0.24</v>
      </c>
      <c r="E15" s="110"/>
      <c r="F15" s="147">
        <v>0</v>
      </c>
      <c r="G15" s="170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/>
      <c r="W15" s="146"/>
      <c r="X15" s="146"/>
      <c r="Y15" s="146"/>
      <c r="Z15" s="146"/>
      <c r="AA15" s="146"/>
      <c r="AB15" s="146"/>
      <c r="AC15" s="146"/>
      <c r="AD15" s="111"/>
      <c r="AE15" s="108"/>
      <c r="AF15" s="108"/>
      <c r="AG15" s="108"/>
      <c r="AH15" s="108"/>
      <c r="AI15" s="108"/>
      <c r="AJ15" s="108"/>
      <c r="AK15" s="108"/>
      <c r="AL15" s="75"/>
      <c r="AM15" s="75"/>
      <c r="AN15" s="75"/>
      <c r="AO15" s="75"/>
      <c r="AP15" s="75"/>
      <c r="AQ15" s="75"/>
      <c r="AR15" s="75"/>
      <c r="AS15" s="75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</row>
    <row r="16" spans="1:152" s="7" customFormat="1" ht="12.75">
      <c r="A16" s="6"/>
      <c r="B16" s="161">
        <f>Toteutuma!B16</f>
        <v>0</v>
      </c>
      <c r="C16" s="157"/>
      <c r="D16" s="162">
        <v>0.24</v>
      </c>
      <c r="E16" s="110">
        <v>0</v>
      </c>
      <c r="F16" s="147">
        <v>0</v>
      </c>
      <c r="G16" s="170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/>
      <c r="W16" s="146"/>
      <c r="X16" s="146"/>
      <c r="Y16" s="146"/>
      <c r="Z16" s="146"/>
      <c r="AA16" s="146"/>
      <c r="AB16" s="146"/>
      <c r="AC16" s="146"/>
      <c r="AD16" s="111"/>
      <c r="AE16" s="108"/>
      <c r="AF16" s="108"/>
      <c r="AG16" s="108"/>
      <c r="AH16" s="108"/>
      <c r="AI16" s="108"/>
      <c r="AJ16" s="108"/>
      <c r="AK16" s="108"/>
      <c r="AL16" s="75"/>
      <c r="AM16" s="75"/>
      <c r="AN16" s="75"/>
      <c r="AO16" s="75"/>
      <c r="AP16" s="75"/>
      <c r="AQ16" s="75"/>
      <c r="AR16" s="75"/>
      <c r="AS16" s="75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</row>
    <row r="17" spans="1:152" s="7" customFormat="1" ht="12.75">
      <c r="A17" s="24"/>
      <c r="B17" s="161">
        <f>Toteutuma!B17</f>
        <v>0</v>
      </c>
      <c r="C17" s="157"/>
      <c r="D17" s="162">
        <v>0.24</v>
      </c>
      <c r="E17" s="110">
        <v>0</v>
      </c>
      <c r="F17" s="147">
        <v>0</v>
      </c>
      <c r="G17" s="170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/>
      <c r="W17" s="146"/>
      <c r="X17" s="146"/>
      <c r="Y17" s="146"/>
      <c r="Z17" s="146"/>
      <c r="AA17" s="146"/>
      <c r="AB17" s="146"/>
      <c r="AC17" s="146"/>
      <c r="AD17" s="111"/>
      <c r="AE17" s="108"/>
      <c r="AF17" s="108"/>
      <c r="AG17" s="108"/>
      <c r="AH17" s="108"/>
      <c r="AI17" s="108"/>
      <c r="AJ17" s="108"/>
      <c r="AK17" s="108"/>
      <c r="AL17" s="75"/>
      <c r="AM17" s="75"/>
      <c r="AN17" s="75"/>
      <c r="AO17" s="75"/>
      <c r="AP17" s="75"/>
      <c r="AQ17" s="75"/>
      <c r="AR17" s="75"/>
      <c r="AS17" s="75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</row>
    <row r="18" spans="1:152" s="33" customFormat="1" ht="13.5" thickBot="1">
      <c r="A18" s="32"/>
      <c r="B18" s="161">
        <f>Toteutuma!B18</f>
        <v>0</v>
      </c>
      <c r="C18" s="167"/>
      <c r="D18" s="162">
        <v>0.24</v>
      </c>
      <c r="E18" s="110"/>
      <c r="F18" s="148">
        <v>0</v>
      </c>
      <c r="G18" s="171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/>
      <c r="W18" s="146"/>
      <c r="X18" s="146"/>
      <c r="Y18" s="146"/>
      <c r="Z18" s="146"/>
      <c r="AA18" s="146"/>
      <c r="AB18" s="146"/>
      <c r="AC18" s="146"/>
      <c r="AD18" s="111"/>
      <c r="AE18" s="108"/>
      <c r="AF18" s="108"/>
      <c r="AG18" s="108"/>
      <c r="AH18" s="108"/>
      <c r="AI18" s="108"/>
      <c r="AJ18" s="108"/>
      <c r="AK18" s="108"/>
      <c r="AL18" s="75"/>
      <c r="AM18" s="75"/>
      <c r="AN18" s="75"/>
      <c r="AO18" s="75"/>
      <c r="AP18" s="75"/>
      <c r="AQ18" s="75"/>
      <c r="AR18" s="75"/>
      <c r="AS18" s="75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</row>
    <row r="19" spans="1:152" s="31" customFormat="1" ht="14.25" customHeight="1" thickBot="1">
      <c r="A19" s="84"/>
      <c r="B19" s="174" t="s">
        <v>0</v>
      </c>
      <c r="C19" s="112"/>
      <c r="D19" s="113"/>
      <c r="E19" s="113">
        <v>0</v>
      </c>
      <c r="F19" s="175">
        <f>SUM(F7:F18)</f>
        <v>0</v>
      </c>
      <c r="G19" s="175">
        <f>SUM(G7:G18)</f>
        <v>0</v>
      </c>
      <c r="H19" s="175">
        <f aca="true" t="shared" si="0" ref="H19:AC19">SUM(H7:H18)</f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75">
        <f t="shared" si="0"/>
        <v>0</v>
      </c>
      <c r="P19" s="175">
        <f t="shared" si="0"/>
        <v>0</v>
      </c>
      <c r="Q19" s="175">
        <f t="shared" si="0"/>
        <v>0</v>
      </c>
      <c r="R19" s="175">
        <f t="shared" si="0"/>
        <v>0</v>
      </c>
      <c r="S19" s="175">
        <f t="shared" si="0"/>
        <v>0</v>
      </c>
      <c r="T19" s="175">
        <f t="shared" si="0"/>
        <v>0</v>
      </c>
      <c r="U19" s="175">
        <f t="shared" si="0"/>
        <v>0</v>
      </c>
      <c r="V19" s="175">
        <f t="shared" si="0"/>
        <v>0</v>
      </c>
      <c r="W19" s="175">
        <f t="shared" si="0"/>
        <v>0</v>
      </c>
      <c r="X19" s="175">
        <f t="shared" si="0"/>
        <v>0</v>
      </c>
      <c r="Y19" s="175">
        <f t="shared" si="0"/>
        <v>0</v>
      </c>
      <c r="Z19" s="175">
        <f t="shared" si="0"/>
        <v>0</v>
      </c>
      <c r="AA19" s="175">
        <f t="shared" si="0"/>
        <v>0</v>
      </c>
      <c r="AB19" s="175">
        <f t="shared" si="0"/>
        <v>0</v>
      </c>
      <c r="AC19" s="175">
        <f t="shared" si="0"/>
        <v>0</v>
      </c>
      <c r="AD19" s="114"/>
      <c r="AE19" s="115"/>
      <c r="AF19" s="115"/>
      <c r="AG19" s="115"/>
      <c r="AH19" s="115"/>
      <c r="AI19" s="115"/>
      <c r="AJ19" s="115"/>
      <c r="AK19" s="115"/>
      <c r="AL19" s="76"/>
      <c r="AM19" s="76"/>
      <c r="AN19" s="76"/>
      <c r="AO19" s="76"/>
      <c r="AP19" s="76"/>
      <c r="AQ19" s="76"/>
      <c r="AR19" s="76"/>
      <c r="AS19" s="76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</row>
    <row r="20" spans="1:45" s="19" customFormat="1" ht="21" customHeight="1" thickBot="1">
      <c r="A20" s="78"/>
      <c r="B20" s="116"/>
      <c r="C20" s="204"/>
      <c r="D20" s="204"/>
      <c r="E20" s="204" t="s">
        <v>55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92"/>
      <c r="AF20" s="92"/>
      <c r="AG20" s="92"/>
      <c r="AH20" s="92"/>
      <c r="AI20" s="92"/>
      <c r="AJ20" s="92"/>
      <c r="AK20" s="92"/>
      <c r="AL20" s="74"/>
      <c r="AM20" s="74"/>
      <c r="AN20" s="74"/>
      <c r="AO20" s="74"/>
      <c r="AP20" s="74"/>
      <c r="AQ20" s="74"/>
      <c r="AR20" s="74"/>
      <c r="AS20" s="74"/>
    </row>
    <row r="21" spans="1:152" s="12" customFormat="1" ht="21" customHeight="1" thickBot="1">
      <c r="A21" s="80"/>
      <c r="B21" s="203" t="s">
        <v>1</v>
      </c>
      <c r="C21" s="118"/>
      <c r="D21" s="119"/>
      <c r="E21" s="160">
        <v>0</v>
      </c>
      <c r="F21" s="176">
        <f>E21</f>
        <v>0</v>
      </c>
      <c r="G21" s="177">
        <f>F94</f>
        <v>0</v>
      </c>
      <c r="H21" s="178">
        <f aca="true" t="shared" si="1" ref="H21:AC21">G94</f>
        <v>0</v>
      </c>
      <c r="I21" s="178">
        <f t="shared" si="1"/>
        <v>0</v>
      </c>
      <c r="J21" s="178">
        <f t="shared" si="1"/>
        <v>0</v>
      </c>
      <c r="K21" s="178">
        <f t="shared" si="1"/>
        <v>0</v>
      </c>
      <c r="L21" s="178">
        <f t="shared" si="1"/>
        <v>0</v>
      </c>
      <c r="M21" s="178">
        <f t="shared" si="1"/>
        <v>0</v>
      </c>
      <c r="N21" s="178">
        <f t="shared" si="1"/>
        <v>0</v>
      </c>
      <c r="O21" s="178">
        <f t="shared" si="1"/>
        <v>0</v>
      </c>
      <c r="P21" s="178">
        <f t="shared" si="1"/>
        <v>0</v>
      </c>
      <c r="Q21" s="178">
        <f t="shared" si="1"/>
        <v>0</v>
      </c>
      <c r="R21" s="178">
        <f t="shared" si="1"/>
        <v>0</v>
      </c>
      <c r="S21" s="178">
        <f t="shared" si="1"/>
        <v>0</v>
      </c>
      <c r="T21" s="178">
        <f t="shared" si="1"/>
        <v>0</v>
      </c>
      <c r="U21" s="178">
        <f t="shared" si="1"/>
        <v>0</v>
      </c>
      <c r="V21" s="178">
        <f t="shared" si="1"/>
        <v>0</v>
      </c>
      <c r="W21" s="178">
        <f t="shared" si="1"/>
        <v>0</v>
      </c>
      <c r="X21" s="178">
        <f t="shared" si="1"/>
        <v>0</v>
      </c>
      <c r="Y21" s="178">
        <f t="shared" si="1"/>
        <v>0</v>
      </c>
      <c r="Z21" s="178">
        <f t="shared" si="1"/>
        <v>0</v>
      </c>
      <c r="AA21" s="178">
        <f t="shared" si="1"/>
        <v>0</v>
      </c>
      <c r="AB21" s="179">
        <f t="shared" si="1"/>
        <v>0</v>
      </c>
      <c r="AC21" s="180">
        <f t="shared" si="1"/>
        <v>0</v>
      </c>
      <c r="AD21" s="120"/>
      <c r="AE21" s="121"/>
      <c r="AF21" s="121"/>
      <c r="AG21" s="121"/>
      <c r="AH21" s="121"/>
      <c r="AI21" s="121"/>
      <c r="AJ21" s="121"/>
      <c r="AK21" s="121"/>
      <c r="AL21" s="77"/>
      <c r="AM21" s="77"/>
      <c r="AN21" s="77"/>
      <c r="AO21" s="77"/>
      <c r="AP21" s="77"/>
      <c r="AQ21" s="77"/>
      <c r="AR21" s="77"/>
      <c r="AS21" s="77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</row>
    <row r="22" spans="1:45" s="19" customFormat="1" ht="15.75" customHeight="1">
      <c r="A22" s="79"/>
      <c r="B22" s="113"/>
      <c r="C22" s="205"/>
      <c r="D22" s="205"/>
      <c r="E22" s="205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92"/>
      <c r="AF22" s="92"/>
      <c r="AG22" s="92"/>
      <c r="AH22" s="92"/>
      <c r="AI22" s="92"/>
      <c r="AJ22" s="92"/>
      <c r="AK22" s="92"/>
      <c r="AL22" s="74"/>
      <c r="AM22" s="74"/>
      <c r="AN22" s="74"/>
      <c r="AO22" s="74"/>
      <c r="AP22" s="74"/>
      <c r="AQ22" s="74"/>
      <c r="AR22" s="74"/>
      <c r="AS22" s="74"/>
    </row>
    <row r="23" spans="1:152" s="7" customFormat="1" ht="16.5" customHeight="1">
      <c r="A23" s="81"/>
      <c r="B23" s="183" t="s">
        <v>2</v>
      </c>
      <c r="C23" s="124" t="e">
        <f>#REF!+#REF!+#REF!</f>
        <v>#REF!</v>
      </c>
      <c r="D23" s="205"/>
      <c r="E23" s="205"/>
      <c r="F23" s="181">
        <f>F7*D7+F8*D8+F9*D9+F10*D10+F11*D11+F12*D12+F13*D13+F14*D14+F15*D15+F16*D16+F17*D17+F18*D18</f>
        <v>0</v>
      </c>
      <c r="G23" s="181">
        <f>G7*D7+G8*D8+G9*D9+G10*D10+G11*D11+G12*D12+G13*D13+G14*D14+G15*D15+G16*D16+G17*D17+G18*D18</f>
        <v>0</v>
      </c>
      <c r="H23" s="181">
        <f>H7*D7+H8*D8+H9*D9+H10*D10+H11*D11+H12*D12+H13*D13+H14*D14+H15*D15+H16*D16+H17*D17+H18*D18</f>
        <v>0</v>
      </c>
      <c r="I23" s="181">
        <f>I7*D7+I8*D8+I9*D9+I10*D10+I11*D11+I12*D12+I13*D13+I14*D14+I15*D15+I16*D16+I17*D17+I18*D18</f>
        <v>0</v>
      </c>
      <c r="J23" s="181">
        <f>J7*D7+J8*D8+J9*D9+J10*D10+J11*D11+J12*D12+J13*D13+J14*D14+J15*D15+J16*D16+J17*D17+J18*D18</f>
        <v>0</v>
      </c>
      <c r="K23" s="181">
        <f>K7*D7+K8*D8+K9*D9+K10*D10+K11*D11+K12*D12+K13*D13+K14*D14+K15*D15+K16*D16+K17*D17+K18*D18</f>
        <v>0</v>
      </c>
      <c r="L23" s="181">
        <f>L7*D7+L8*D8+L9*D9+L10*D10+L11*D11+L12*D12+L13*D13+L14*D14+L15*D15+L16*D16+L17*D17+L18*D18</f>
        <v>0</v>
      </c>
      <c r="M23" s="181">
        <f>M7*D7+M8*D8+M9*D9+M10*D10+M11*D11+M12*D12+M13*D13+M14*D14+M15*D15+M16*D16+M17*D17+M18*D18</f>
        <v>0</v>
      </c>
      <c r="N23" s="181">
        <f>N7*D7+N8*D8+N9*D9+N10*D10+N11*D11+N12*D12+N13*D13+N14*D14+N15*D15+N16*D16+N17*D17+N18*D18</f>
        <v>0</v>
      </c>
      <c r="O23" s="181">
        <f>O7*D7+O8*D8+O9*D9+O10*D10+O11*D11+O12*D12+O13*D13+O14*D14+O15*D15+O16*D16+O17*D17+O18*D18</f>
        <v>0</v>
      </c>
      <c r="P23" s="181">
        <f>P7*D7+P8*D8+P9*D9+P10*D10+P11*D11+P12*D12+P13*D13+P14*D14+P15*D15+P16*D16+P17*D17+P18*D18</f>
        <v>0</v>
      </c>
      <c r="Q23" s="181">
        <f>Q7*D7+Q8*D8+Q9*D9+Q10*D10+Q11*D11+Q12*D12+Q13*D13+Q14*D14+Q15*D15+Q16*D16+Q17*D17+Q18*D18</f>
        <v>0</v>
      </c>
      <c r="R23" s="181">
        <f>R7*D7+R8*D8+R9*D9+R10*D10+R11*D11+R12*D12+R13*D13+R14*D14+R15*D15+R16*D16+R17*D17+R18*D18</f>
        <v>0</v>
      </c>
      <c r="S23" s="181">
        <f>S7*D7+S8*D8+S9*D9+S10*D10+S11*D11+S12*D12+S13*D13+S14*D14+S15*D15+S16*D16+S17*D17+S18*D18</f>
        <v>0</v>
      </c>
      <c r="T23" s="181">
        <f>T7*D7+T8*D8+T9*D9+T10*D10+T11*D11+T12*D12+T13*D13+T14*D14+T15*D15+T16*D16+T17*D17+T18*D18</f>
        <v>0</v>
      </c>
      <c r="U23" s="181">
        <f>U7*D7+U8*D8+U9*D9+U10*D10+U11*D11+U12*D12+U13*D13+U14*D14+U15*D15+U16*D16+U17*D17+U18*D18</f>
        <v>0</v>
      </c>
      <c r="V23" s="181">
        <f>V7*D7+V8*D8+V9*D9+V10*D10+V11*D11+V12*D12+V13*D13+V14*D14+V15*D15+V16*D16+V17*D17+V18*D18</f>
        <v>0</v>
      </c>
      <c r="W23" s="181">
        <f>W7*D7+W8*D8+W9*D9+W10*D10+W11*D11+W12*D12+W13*D13+W14*D14+W15*D15+W16*D16+W17*D17+W18*D18</f>
        <v>0</v>
      </c>
      <c r="X23" s="181">
        <f>X7*D7+X8*D8+X9*D9+X10*D10+X11*D11+X12*D12+X13*D13+X14*D14+X15*D15+X16*D16+X17*D17+X18*D18</f>
        <v>0</v>
      </c>
      <c r="Y23" s="181">
        <f>Y7*D7+Y8*D8+Y9*D9+Y10*D10+Y11*D11+Y12*D12+Y13*D13+Y14*D14+Y15*D15+Y16*D16+Y17*D17+Y18*D18</f>
        <v>0</v>
      </c>
      <c r="Z23" s="181">
        <f>Z7*D7+Z8*D8+Z9*D9+Z10*D10+Z11*D11+Z12*D12+Z13*D13+Z14*D14+Z15*D15+Z16*D16+Z17*D17+Z18*D18</f>
        <v>0</v>
      </c>
      <c r="AA23" s="181">
        <f>AA7*D7+AA8*D8+AA9*D9+AA10*D10+AA11*D11+AA12*D12+AA13*D13+AA14*D14+AA15*D15+AA16*D16+AA17*D17+AA18*D18</f>
        <v>0</v>
      </c>
      <c r="AB23" s="181">
        <f>AB7*D7+AB8*D8+AB9*D9+AB10*D10+AB11*D11+AB12*D12+AB13*D13+AB14*D14+AB15*D15+AB16*D16+AB17*D17+AB18*D18</f>
        <v>0</v>
      </c>
      <c r="AC23" s="181">
        <f>AC7*D7+AC8*D8+AC9*D9+AC10*D10+AC11*D11+AC12*D12+AC13*D13+AC14*D14+AC15*D15+AC16*D16+AC17*D17+AC18*D18</f>
        <v>0</v>
      </c>
      <c r="AD23" s="123"/>
      <c r="AE23" s="108"/>
      <c r="AF23" s="108"/>
      <c r="AG23" s="108"/>
      <c r="AH23" s="108"/>
      <c r="AI23" s="108"/>
      <c r="AJ23" s="108"/>
      <c r="AK23" s="108"/>
      <c r="AL23" s="75"/>
      <c r="AM23" s="75"/>
      <c r="AN23" s="75"/>
      <c r="AO23" s="75"/>
      <c r="AP23" s="75"/>
      <c r="AQ23" s="75"/>
      <c r="AR23" s="75"/>
      <c r="AS23" s="75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</row>
    <row r="24" spans="1:45" s="22" customFormat="1" ht="17.25" customHeight="1">
      <c r="A24" s="79"/>
      <c r="B24" s="113"/>
      <c r="C24" s="205"/>
      <c r="D24" s="205"/>
      <c r="E24" s="205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08"/>
      <c r="AF24" s="108"/>
      <c r="AG24" s="108"/>
      <c r="AH24" s="108"/>
      <c r="AI24" s="108"/>
      <c r="AJ24" s="108"/>
      <c r="AK24" s="108"/>
      <c r="AL24" s="75"/>
      <c r="AM24" s="75"/>
      <c r="AN24" s="75"/>
      <c r="AO24" s="75"/>
      <c r="AP24" s="75"/>
      <c r="AQ24" s="75"/>
      <c r="AR24" s="75"/>
      <c r="AS24" s="75"/>
    </row>
    <row r="25" spans="1:152" s="7" customFormat="1" ht="17.25" customHeight="1">
      <c r="A25" s="81"/>
      <c r="B25" s="183" t="s">
        <v>3</v>
      </c>
      <c r="C25" s="124"/>
      <c r="D25" s="205"/>
      <c r="E25" s="205">
        <f>E19+E23</f>
        <v>0</v>
      </c>
      <c r="F25" s="181">
        <f>F19+F23</f>
        <v>0</v>
      </c>
      <c r="G25" s="181">
        <f>G19+G23</f>
        <v>0</v>
      </c>
      <c r="H25" s="181">
        <f>H19+H23</f>
        <v>0</v>
      </c>
      <c r="I25" s="181">
        <f aca="true" t="shared" si="2" ref="I25:AC25">I19+I23</f>
        <v>0</v>
      </c>
      <c r="J25" s="181">
        <f t="shared" si="2"/>
        <v>0</v>
      </c>
      <c r="K25" s="181">
        <f t="shared" si="2"/>
        <v>0</v>
      </c>
      <c r="L25" s="181">
        <f t="shared" si="2"/>
        <v>0</v>
      </c>
      <c r="M25" s="181">
        <f t="shared" si="2"/>
        <v>0</v>
      </c>
      <c r="N25" s="181">
        <f t="shared" si="2"/>
        <v>0</v>
      </c>
      <c r="O25" s="181">
        <f t="shared" si="2"/>
        <v>0</v>
      </c>
      <c r="P25" s="181">
        <f t="shared" si="2"/>
        <v>0</v>
      </c>
      <c r="Q25" s="181">
        <f t="shared" si="2"/>
        <v>0</v>
      </c>
      <c r="R25" s="181">
        <f t="shared" si="2"/>
        <v>0</v>
      </c>
      <c r="S25" s="181">
        <f t="shared" si="2"/>
        <v>0</v>
      </c>
      <c r="T25" s="181">
        <f t="shared" si="2"/>
        <v>0</v>
      </c>
      <c r="U25" s="181">
        <f t="shared" si="2"/>
        <v>0</v>
      </c>
      <c r="V25" s="181">
        <f t="shared" si="2"/>
        <v>0</v>
      </c>
      <c r="W25" s="181">
        <f t="shared" si="2"/>
        <v>0</v>
      </c>
      <c r="X25" s="181">
        <f t="shared" si="2"/>
        <v>0</v>
      </c>
      <c r="Y25" s="181">
        <f t="shared" si="2"/>
        <v>0</v>
      </c>
      <c r="Z25" s="181">
        <f t="shared" si="2"/>
        <v>0</v>
      </c>
      <c r="AA25" s="181">
        <f t="shared" si="2"/>
        <v>0</v>
      </c>
      <c r="AB25" s="181">
        <f t="shared" si="2"/>
        <v>0</v>
      </c>
      <c r="AC25" s="181">
        <f t="shared" si="2"/>
        <v>0</v>
      </c>
      <c r="AD25" s="123"/>
      <c r="AE25" s="108"/>
      <c r="AF25" s="108"/>
      <c r="AG25" s="108"/>
      <c r="AH25" s="108"/>
      <c r="AI25" s="108"/>
      <c r="AJ25" s="108"/>
      <c r="AK25" s="108"/>
      <c r="AL25" s="75"/>
      <c r="AM25" s="75"/>
      <c r="AN25" s="75"/>
      <c r="AO25" s="75"/>
      <c r="AP25" s="75"/>
      <c r="AQ25" s="75"/>
      <c r="AR25" s="75"/>
      <c r="AS25" s="75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</row>
    <row r="26" spans="1:152" s="9" customFormat="1" ht="18.75" customHeight="1">
      <c r="A26" s="82"/>
      <c r="B26" s="183" t="s">
        <v>4</v>
      </c>
      <c r="C26" s="125" t="e">
        <f>C21+#REF!+#REF!+#REF!+C23</f>
        <v>#REF!</v>
      </c>
      <c r="D26" s="113"/>
      <c r="E26" s="113"/>
      <c r="F26" s="182">
        <f aca="true" t="shared" si="3" ref="F26:AC26">F21+F25</f>
        <v>0</v>
      </c>
      <c r="G26" s="182">
        <f t="shared" si="3"/>
        <v>0</v>
      </c>
      <c r="H26" s="182">
        <f t="shared" si="3"/>
        <v>0</v>
      </c>
      <c r="I26" s="182">
        <f t="shared" si="3"/>
        <v>0</v>
      </c>
      <c r="J26" s="182">
        <f t="shared" si="3"/>
        <v>0</v>
      </c>
      <c r="K26" s="182">
        <f t="shared" si="3"/>
        <v>0</v>
      </c>
      <c r="L26" s="182">
        <f t="shared" si="3"/>
        <v>0</v>
      </c>
      <c r="M26" s="182">
        <f t="shared" si="3"/>
        <v>0</v>
      </c>
      <c r="N26" s="182">
        <f t="shared" si="3"/>
        <v>0</v>
      </c>
      <c r="O26" s="182">
        <f t="shared" si="3"/>
        <v>0</v>
      </c>
      <c r="P26" s="182">
        <f t="shared" si="3"/>
        <v>0</v>
      </c>
      <c r="Q26" s="182">
        <f t="shared" si="3"/>
        <v>0</v>
      </c>
      <c r="R26" s="182">
        <f t="shared" si="3"/>
        <v>0</v>
      </c>
      <c r="S26" s="182">
        <f t="shared" si="3"/>
        <v>0</v>
      </c>
      <c r="T26" s="182">
        <f t="shared" si="3"/>
        <v>0</v>
      </c>
      <c r="U26" s="182">
        <f t="shared" si="3"/>
        <v>0</v>
      </c>
      <c r="V26" s="182">
        <f t="shared" si="3"/>
        <v>0</v>
      </c>
      <c r="W26" s="182">
        <f t="shared" si="3"/>
        <v>0</v>
      </c>
      <c r="X26" s="182">
        <f t="shared" si="3"/>
        <v>0</v>
      </c>
      <c r="Y26" s="182">
        <f t="shared" si="3"/>
        <v>0</v>
      </c>
      <c r="Z26" s="182">
        <f t="shared" si="3"/>
        <v>0</v>
      </c>
      <c r="AA26" s="182">
        <f t="shared" si="3"/>
        <v>0</v>
      </c>
      <c r="AB26" s="182">
        <f t="shared" si="3"/>
        <v>0</v>
      </c>
      <c r="AC26" s="182">
        <f t="shared" si="3"/>
        <v>0</v>
      </c>
      <c r="AD26" s="114"/>
      <c r="AE26" s="115"/>
      <c r="AF26" s="115"/>
      <c r="AG26" s="115"/>
      <c r="AH26" s="115"/>
      <c r="AI26" s="115"/>
      <c r="AJ26" s="115"/>
      <c r="AK26" s="115"/>
      <c r="AL26" s="76"/>
      <c r="AM26" s="76"/>
      <c r="AN26" s="76"/>
      <c r="AO26" s="76"/>
      <c r="AP26" s="76"/>
      <c r="AQ26" s="76"/>
      <c r="AR26" s="76"/>
      <c r="AS26" s="76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</row>
    <row r="27" spans="1:45" s="22" customFormat="1" ht="34.5" customHeight="1">
      <c r="A27" s="21"/>
      <c r="B27" s="126" t="s">
        <v>54</v>
      </c>
      <c r="C27" s="204"/>
      <c r="D27" s="204" t="s">
        <v>62</v>
      </c>
      <c r="E27" s="204"/>
      <c r="F27" s="127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8"/>
      <c r="AF27" s="108"/>
      <c r="AG27" s="108"/>
      <c r="AH27" s="108"/>
      <c r="AI27" s="108"/>
      <c r="AJ27" s="108"/>
      <c r="AK27" s="108"/>
      <c r="AL27" s="75"/>
      <c r="AM27" s="75"/>
      <c r="AN27" s="75"/>
      <c r="AO27" s="75"/>
      <c r="AP27" s="75"/>
      <c r="AQ27" s="75"/>
      <c r="AR27" s="75"/>
      <c r="AS27" s="75"/>
    </row>
    <row r="28" spans="1:152" s="7" customFormat="1" ht="15" customHeight="1">
      <c r="A28" s="13"/>
      <c r="B28" s="153" t="str">
        <f>Toteutuma!B7</f>
        <v>Myyntikanavat</v>
      </c>
      <c r="C28" s="154"/>
      <c r="D28" s="155">
        <v>0.24</v>
      </c>
      <c r="E28" s="204"/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102"/>
      <c r="AE28" s="108"/>
      <c r="AF28" s="108"/>
      <c r="AG28" s="108"/>
      <c r="AH28" s="108"/>
      <c r="AI28" s="108"/>
      <c r="AJ28" s="108"/>
      <c r="AK28" s="108"/>
      <c r="AL28" s="75"/>
      <c r="AM28" s="75"/>
      <c r="AN28" s="75"/>
      <c r="AO28" s="75"/>
      <c r="AP28" s="75"/>
      <c r="AQ28" s="75"/>
      <c r="AR28" s="75"/>
      <c r="AS28" s="75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</row>
    <row r="29" spans="1:152" s="7" customFormat="1" ht="12.75">
      <c r="A29" s="6"/>
      <c r="B29" s="153">
        <f>Toteutuma!B8</f>
        <v>0</v>
      </c>
      <c r="C29" s="157">
        <v>0</v>
      </c>
      <c r="D29" s="155">
        <v>0.24</v>
      </c>
      <c r="E29" s="110">
        <v>0</v>
      </c>
      <c r="F29" s="87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111"/>
      <c r="AE29" s="108"/>
      <c r="AF29" s="108"/>
      <c r="AG29" s="108"/>
      <c r="AH29" s="108"/>
      <c r="AI29" s="108"/>
      <c r="AJ29" s="108"/>
      <c r="AK29" s="108"/>
      <c r="AL29" s="75"/>
      <c r="AM29" s="75"/>
      <c r="AN29" s="75"/>
      <c r="AO29" s="75"/>
      <c r="AP29" s="75"/>
      <c r="AQ29" s="75"/>
      <c r="AR29" s="75"/>
      <c r="AS29" s="75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</row>
    <row r="30" spans="1:152" s="7" customFormat="1" ht="12.75">
      <c r="A30" s="6"/>
      <c r="B30" s="153" t="str">
        <f>Toteutuma!B9</f>
        <v>Kuluttajakauppa</v>
      </c>
      <c r="C30" s="157"/>
      <c r="D30" s="155">
        <v>0.24</v>
      </c>
      <c r="E30" s="110"/>
      <c r="F30" s="87"/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111"/>
      <c r="AE30" s="108"/>
      <c r="AF30" s="108"/>
      <c r="AG30" s="108"/>
      <c r="AH30" s="108"/>
      <c r="AI30" s="108"/>
      <c r="AJ30" s="108"/>
      <c r="AK30" s="108"/>
      <c r="AL30" s="75"/>
      <c r="AM30" s="75"/>
      <c r="AN30" s="75"/>
      <c r="AO30" s="75"/>
      <c r="AP30" s="75"/>
      <c r="AQ30" s="75"/>
      <c r="AR30" s="75"/>
      <c r="AS30" s="75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</row>
    <row r="31" spans="1:152" s="7" customFormat="1" ht="12.75">
      <c r="A31" s="6"/>
      <c r="B31" s="153">
        <f>Toteutuma!B10</f>
        <v>0</v>
      </c>
      <c r="C31" s="157"/>
      <c r="D31" s="155">
        <v>0.24</v>
      </c>
      <c r="E31" s="110"/>
      <c r="F31" s="87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111"/>
      <c r="AE31" s="108"/>
      <c r="AF31" s="108"/>
      <c r="AG31" s="108"/>
      <c r="AH31" s="108"/>
      <c r="AI31" s="108"/>
      <c r="AJ31" s="108"/>
      <c r="AK31" s="108"/>
      <c r="AL31" s="75"/>
      <c r="AM31" s="75"/>
      <c r="AN31" s="75"/>
      <c r="AO31" s="75"/>
      <c r="AP31" s="75"/>
      <c r="AQ31" s="75"/>
      <c r="AR31" s="75"/>
      <c r="AS31" s="75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</row>
    <row r="32" spans="1:152" s="7" customFormat="1" ht="12.75">
      <c r="A32" s="6"/>
      <c r="B32" s="153">
        <f>Toteutuma!B11</f>
        <v>0</v>
      </c>
      <c r="C32" s="157"/>
      <c r="D32" s="155">
        <v>0.24</v>
      </c>
      <c r="E32" s="110"/>
      <c r="F32" s="87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111"/>
      <c r="AE32" s="108"/>
      <c r="AF32" s="108"/>
      <c r="AG32" s="108"/>
      <c r="AH32" s="108"/>
      <c r="AI32" s="108"/>
      <c r="AJ32" s="108"/>
      <c r="AK32" s="108"/>
      <c r="AL32" s="75"/>
      <c r="AM32" s="75"/>
      <c r="AN32" s="75"/>
      <c r="AO32" s="75"/>
      <c r="AP32" s="75"/>
      <c r="AQ32" s="75"/>
      <c r="AR32" s="75"/>
      <c r="AS32" s="75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</row>
    <row r="33" spans="1:152" s="7" customFormat="1" ht="12.75">
      <c r="A33" s="6"/>
      <c r="B33" s="153" t="str">
        <f>Toteutuma!B12</f>
        <v>Jälleenmyyjät</v>
      </c>
      <c r="C33" s="157"/>
      <c r="D33" s="155">
        <v>0.24</v>
      </c>
      <c r="E33" s="110"/>
      <c r="F33" s="87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111"/>
      <c r="AE33" s="108"/>
      <c r="AF33" s="108"/>
      <c r="AG33" s="108"/>
      <c r="AH33" s="108"/>
      <c r="AI33" s="108"/>
      <c r="AJ33" s="108"/>
      <c r="AK33" s="108"/>
      <c r="AL33" s="75"/>
      <c r="AM33" s="75"/>
      <c r="AN33" s="75"/>
      <c r="AO33" s="75"/>
      <c r="AP33" s="75"/>
      <c r="AQ33" s="75"/>
      <c r="AR33" s="75"/>
      <c r="AS33" s="75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</row>
    <row r="34" spans="1:152" s="7" customFormat="1" ht="12.75">
      <c r="A34" s="6"/>
      <c r="B34" s="153">
        <f>Toteutuma!B13</f>
        <v>0</v>
      </c>
      <c r="C34" s="157"/>
      <c r="D34" s="155">
        <v>0.24</v>
      </c>
      <c r="E34" s="110"/>
      <c r="F34" s="87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111"/>
      <c r="AE34" s="108"/>
      <c r="AF34" s="108"/>
      <c r="AG34" s="108"/>
      <c r="AH34" s="108"/>
      <c r="AI34" s="108"/>
      <c r="AJ34" s="108"/>
      <c r="AK34" s="108"/>
      <c r="AL34" s="75"/>
      <c r="AM34" s="75"/>
      <c r="AN34" s="75"/>
      <c r="AO34" s="75"/>
      <c r="AP34" s="75"/>
      <c r="AQ34" s="75"/>
      <c r="AR34" s="75"/>
      <c r="AS34" s="75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</row>
    <row r="35" spans="1:152" s="7" customFormat="1" ht="12.75">
      <c r="A35" s="6"/>
      <c r="B35" s="153">
        <f>Toteutuma!B14</f>
        <v>0</v>
      </c>
      <c r="C35" s="157"/>
      <c r="D35" s="155">
        <v>0.24</v>
      </c>
      <c r="E35" s="110"/>
      <c r="F35" s="87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111"/>
      <c r="AE35" s="108"/>
      <c r="AF35" s="108"/>
      <c r="AG35" s="108"/>
      <c r="AH35" s="108"/>
      <c r="AI35" s="108"/>
      <c r="AJ35" s="108"/>
      <c r="AK35" s="108"/>
      <c r="AL35" s="75"/>
      <c r="AM35" s="75"/>
      <c r="AN35" s="75"/>
      <c r="AO35" s="75"/>
      <c r="AP35" s="75"/>
      <c r="AQ35" s="75"/>
      <c r="AR35" s="75"/>
      <c r="AS35" s="75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</row>
    <row r="36" spans="1:152" s="7" customFormat="1" ht="12.75">
      <c r="A36" s="6"/>
      <c r="B36" s="153">
        <f>Toteutuma!B15</f>
        <v>0</v>
      </c>
      <c r="C36" s="157"/>
      <c r="D36" s="155">
        <v>0.24</v>
      </c>
      <c r="E36" s="110"/>
      <c r="F36" s="87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111"/>
      <c r="AE36" s="108"/>
      <c r="AF36" s="108"/>
      <c r="AG36" s="108"/>
      <c r="AH36" s="108"/>
      <c r="AI36" s="108"/>
      <c r="AJ36" s="108"/>
      <c r="AK36" s="108"/>
      <c r="AL36" s="75"/>
      <c r="AM36" s="75"/>
      <c r="AN36" s="75"/>
      <c r="AO36" s="75"/>
      <c r="AP36" s="75"/>
      <c r="AQ36" s="75"/>
      <c r="AR36" s="75"/>
      <c r="AS36" s="75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</row>
    <row r="37" spans="1:152" s="7" customFormat="1" ht="13.5" thickBot="1">
      <c r="A37" s="6"/>
      <c r="B37" s="159"/>
      <c r="C37" s="157">
        <v>0</v>
      </c>
      <c r="D37" s="155">
        <v>0.24</v>
      </c>
      <c r="E37" s="110">
        <v>0</v>
      </c>
      <c r="F37" s="87"/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111"/>
      <c r="AE37" s="108"/>
      <c r="AF37" s="108"/>
      <c r="AG37" s="108"/>
      <c r="AH37" s="108"/>
      <c r="AI37" s="108"/>
      <c r="AJ37" s="108"/>
      <c r="AK37" s="108"/>
      <c r="AL37" s="75"/>
      <c r="AM37" s="75"/>
      <c r="AN37" s="75"/>
      <c r="AO37" s="75"/>
      <c r="AP37" s="75"/>
      <c r="AQ37" s="75"/>
      <c r="AR37" s="75"/>
      <c r="AS37" s="75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</row>
    <row r="38" spans="1:152" s="7" customFormat="1" ht="13.5" thickBot="1">
      <c r="A38" s="83"/>
      <c r="B38" s="174" t="s">
        <v>5</v>
      </c>
      <c r="C38" s="124">
        <v>0</v>
      </c>
      <c r="D38" s="128"/>
      <c r="E38" s="129">
        <f>SUM(E28:E37)</f>
        <v>0</v>
      </c>
      <c r="F38" s="185">
        <f>SUM(F28:F37)</f>
        <v>0</v>
      </c>
      <c r="G38" s="186">
        <f>SUM(G28:G37)</f>
        <v>0</v>
      </c>
      <c r="H38" s="186">
        <f aca="true" t="shared" si="4" ref="H38:AB38">SUM(H28:H37)</f>
        <v>0</v>
      </c>
      <c r="I38" s="186">
        <f t="shared" si="4"/>
        <v>0</v>
      </c>
      <c r="J38" s="186">
        <f t="shared" si="4"/>
        <v>0</v>
      </c>
      <c r="K38" s="186">
        <f t="shared" si="4"/>
        <v>0</v>
      </c>
      <c r="L38" s="186">
        <f t="shared" si="4"/>
        <v>0</v>
      </c>
      <c r="M38" s="186">
        <f t="shared" si="4"/>
        <v>0</v>
      </c>
      <c r="N38" s="186">
        <f t="shared" si="4"/>
        <v>0</v>
      </c>
      <c r="O38" s="186">
        <f t="shared" si="4"/>
        <v>0</v>
      </c>
      <c r="P38" s="186">
        <f t="shared" si="4"/>
        <v>0</v>
      </c>
      <c r="Q38" s="186">
        <f t="shared" si="4"/>
        <v>0</v>
      </c>
      <c r="R38" s="186">
        <f t="shared" si="4"/>
        <v>0</v>
      </c>
      <c r="S38" s="186">
        <f t="shared" si="4"/>
        <v>0</v>
      </c>
      <c r="T38" s="186">
        <f t="shared" si="4"/>
        <v>0</v>
      </c>
      <c r="U38" s="186">
        <f t="shared" si="4"/>
        <v>0</v>
      </c>
      <c r="V38" s="186">
        <f t="shared" si="4"/>
        <v>0</v>
      </c>
      <c r="W38" s="186">
        <f t="shared" si="4"/>
        <v>0</v>
      </c>
      <c r="X38" s="186">
        <f t="shared" si="4"/>
        <v>0</v>
      </c>
      <c r="Y38" s="186">
        <f t="shared" si="4"/>
        <v>0</v>
      </c>
      <c r="Z38" s="186">
        <f t="shared" si="4"/>
        <v>0</v>
      </c>
      <c r="AA38" s="186">
        <f t="shared" si="4"/>
        <v>0</v>
      </c>
      <c r="AB38" s="186">
        <f t="shared" si="4"/>
        <v>0</v>
      </c>
      <c r="AC38" s="186">
        <f>SUM(AC28:AC37)</f>
        <v>0</v>
      </c>
      <c r="AD38" s="130"/>
      <c r="AE38" s="108"/>
      <c r="AF38" s="108"/>
      <c r="AG38" s="108"/>
      <c r="AH38" s="108"/>
      <c r="AI38" s="108"/>
      <c r="AJ38" s="108"/>
      <c r="AK38" s="108"/>
      <c r="AL38" s="75"/>
      <c r="AM38" s="75"/>
      <c r="AN38" s="75"/>
      <c r="AO38" s="75"/>
      <c r="AP38" s="75"/>
      <c r="AQ38" s="75"/>
      <c r="AR38" s="75"/>
      <c r="AS38" s="75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</row>
    <row r="39" spans="1:152" s="7" customFormat="1" ht="12.75">
      <c r="A39" s="14"/>
      <c r="B39" s="184" t="s">
        <v>6</v>
      </c>
      <c r="C39" s="124"/>
      <c r="D39" s="205"/>
      <c r="E39" s="205"/>
      <c r="F39" s="187">
        <f>F28*D28+F29*D29+F30*D30+F31*D31+F32*D32+F33*D33+F34*D34+F35*D35+F36*D36+F37*D37</f>
        <v>0</v>
      </c>
      <c r="G39" s="187">
        <f>G28*D28+G29*D29+G30*D30+G31*D31+G32*D32+G33*D33+G34*D34+G35*D35+G36*D36+G37*D37</f>
        <v>0</v>
      </c>
      <c r="H39" s="187">
        <f>H28*D28+H29*D29+H30*D30+H31*D31+H32*D32+H33*D33+H34*D34+H35*D35+H36*D36+H37*D37</f>
        <v>0</v>
      </c>
      <c r="I39" s="187">
        <f>I28*D28+I29*D29+I30*D30+I31*D31+I32*D32+I33*D33+I34*D34+I35*D35+I36*D36+I37*D37</f>
        <v>0</v>
      </c>
      <c r="J39" s="187">
        <f>J28*D28+J29*D29+J30*D30+J31*D31+J32*D32+J33*D33+J34*D34+J35*D35+J36*D36+J37*D37</f>
        <v>0</v>
      </c>
      <c r="K39" s="187">
        <f>K28*D28+K29*D29+K30*D30+K31*D31+K32*D32+K33*D33+K34*D34+K35*D35+K36*D36+K37*D37</f>
        <v>0</v>
      </c>
      <c r="L39" s="187">
        <f>L28*D28+L29*D29+L30*D30+L31*D31+L32*D32+L33*D33+L34*D34+L35*D35+L36*D36+L37*D37</f>
        <v>0</v>
      </c>
      <c r="M39" s="187">
        <f>M28*D28+M29*D29+M30*D30+M31*D31+M32*D32+M33*D33+M34*D34+M35*D35+M36*D36+M37*D37</f>
        <v>0</v>
      </c>
      <c r="N39" s="187">
        <f>N28*D28+N29*D29+N30*D30+N31*D31+N32*D32+N33*D33+N34*D34+N35*D35+N36*D36+N37*D37</f>
        <v>0</v>
      </c>
      <c r="O39" s="187">
        <f>O28*D28+O29*D29+O30*D30+O31*D31+O32*D32+O33*D33+O34*D34+O35*D35+O36*D36+O37*D37</f>
        <v>0</v>
      </c>
      <c r="P39" s="187">
        <f>P28*D28+P29*D29+P30*D30+P31*D31+P32*D32+P33*D33+P34*D34+P35*D35+P36*D36+P37*D37</f>
        <v>0</v>
      </c>
      <c r="Q39" s="187">
        <f>Q28*D28+Q29*D29+Q30*D30+Q31*D31+Q32*D32+Q33*D33+Q34*D34+Q35*D35+Q36*D36+Q37*D37</f>
        <v>0</v>
      </c>
      <c r="R39" s="187">
        <f>R28*D28+R29*D29+R30*D30+R31*D31+R32*D32+R33*D33+R34*D34+R35*D35+R36*D36+R37*D37</f>
        <v>0</v>
      </c>
      <c r="S39" s="187">
        <f>S28*D28+S29*D29+S30*D30+S31*D31+S32*D32+S33*D33+S34*D34+S35*D35+S36*D36+S37*D37</f>
        <v>0</v>
      </c>
      <c r="T39" s="187">
        <f>T28*D28+T29*D29+T30*D30+T31*D31+T32*D32+T33*D33+T34*D34+T35*D35+T36*D36+T37*D37</f>
        <v>0</v>
      </c>
      <c r="U39" s="187">
        <f>U28*D28+U29*D29+U30*D30+U31*D31+U32*D32+U33*D33+U34*D34+U35*D35+U36*D36+U37*D37</f>
        <v>0</v>
      </c>
      <c r="V39" s="187">
        <f>V28*D28+V29*D29+V30*D30+V31*D31+V32*D32+V33*D33+V34*D34+V35*D35+V36*D36+V37*D37</f>
        <v>0</v>
      </c>
      <c r="W39" s="187">
        <f>W28*D28+W29*D29+W30*D30+W31*D31+W32*D32+W33*D33+W34*D34+W35*D35+W36*D36+W37*D37</f>
        <v>0</v>
      </c>
      <c r="X39" s="187">
        <f>X28*D28+X29*D29+X30*D30+X31*D31+X32*D32+X33*D33+X34*D34+X35*D35+X36*D36+X37*D37</f>
        <v>0</v>
      </c>
      <c r="Y39" s="187">
        <f>Y28*D28+Y29*D29+Y30*D30+Y31*D31+Y32*D32+Y33*D33+Y34*D34+Y35*D35+Y36*D36+Y37*D37</f>
        <v>0</v>
      </c>
      <c r="Z39" s="187">
        <f>Z28*D28+Z29*D29+Z30*D30+Z31*D31+Z32*D32+Z33*D33+Z34*D34+Z35*D35+Z36*D36+Z37*D37</f>
        <v>0</v>
      </c>
      <c r="AA39" s="187">
        <f>AA28*D28+AA29*D29+AA30*D30+AA31*D31+AA32*D32+AA33*D33+AA34*D34+AA35*D35+AA36*D36+AA37*D37</f>
        <v>0</v>
      </c>
      <c r="AB39" s="187">
        <f>AB28*D28+AB29*D29+AB30*D30+AB31*D31+AB32*D32+AB33*D33+AB34*D34+AB35*D35+AB36*D36+AB37*D37</f>
        <v>0</v>
      </c>
      <c r="AC39" s="187">
        <f>AC28*D28+AC29*D29+AC30*D30+AC31*D31+AC32*D32+AC33*D33+AC34*D34+AC35*D35+AC36*D36+AC37*D37</f>
        <v>0</v>
      </c>
      <c r="AD39" s="123"/>
      <c r="AE39" s="108"/>
      <c r="AF39" s="108"/>
      <c r="AG39" s="108"/>
      <c r="AH39" s="108"/>
      <c r="AI39" s="108"/>
      <c r="AJ39" s="108"/>
      <c r="AK39" s="108"/>
      <c r="AL39" s="75"/>
      <c r="AM39" s="75"/>
      <c r="AN39" s="75"/>
      <c r="AO39" s="75"/>
      <c r="AP39" s="75"/>
      <c r="AQ39" s="75"/>
      <c r="AR39" s="75"/>
      <c r="AS39" s="75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</row>
    <row r="40" spans="1:45" s="22" customFormat="1" ht="33" customHeight="1">
      <c r="A40" s="23"/>
      <c r="B40" s="131" t="s">
        <v>17</v>
      </c>
      <c r="C40" s="205">
        <f>C29*0.22</f>
        <v>0</v>
      </c>
      <c r="D40" s="205"/>
      <c r="E40" s="205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08"/>
      <c r="AF40" s="108"/>
      <c r="AG40" s="108"/>
      <c r="AH40" s="108"/>
      <c r="AI40" s="108"/>
      <c r="AJ40" s="108"/>
      <c r="AK40" s="108"/>
      <c r="AL40" s="75"/>
      <c r="AM40" s="75"/>
      <c r="AN40" s="75"/>
      <c r="AO40" s="75"/>
      <c r="AP40" s="75"/>
      <c r="AQ40" s="75"/>
      <c r="AR40" s="75"/>
      <c r="AS40" s="75"/>
    </row>
    <row r="41" spans="1:152" s="7" customFormat="1" ht="12.75">
      <c r="A41" s="14"/>
      <c r="B41" s="150" t="s">
        <v>31</v>
      </c>
      <c r="C41" s="124"/>
      <c r="D41" s="205"/>
      <c r="E41" s="205"/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123"/>
      <c r="AE41" s="108"/>
      <c r="AF41" s="108"/>
      <c r="AG41" s="108"/>
      <c r="AH41" s="108"/>
      <c r="AI41" s="108"/>
      <c r="AJ41" s="108"/>
      <c r="AK41" s="108"/>
      <c r="AL41" s="75"/>
      <c r="AM41" s="75"/>
      <c r="AN41" s="75"/>
      <c r="AO41" s="75"/>
      <c r="AP41" s="75"/>
      <c r="AQ41" s="75"/>
      <c r="AR41" s="75"/>
      <c r="AS41" s="75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</row>
    <row r="42" spans="1:152" s="7" customFormat="1" ht="12.75">
      <c r="A42" s="14"/>
      <c r="B42" s="150" t="s">
        <v>32</v>
      </c>
      <c r="C42" s="124"/>
      <c r="D42" s="205"/>
      <c r="E42" s="205"/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123"/>
      <c r="AE42" s="108"/>
      <c r="AF42" s="108"/>
      <c r="AG42" s="108"/>
      <c r="AH42" s="108"/>
      <c r="AI42" s="108"/>
      <c r="AJ42" s="108"/>
      <c r="AK42" s="108"/>
      <c r="AL42" s="75"/>
      <c r="AM42" s="75"/>
      <c r="AN42" s="75"/>
      <c r="AO42" s="75"/>
      <c r="AP42" s="75"/>
      <c r="AQ42" s="75"/>
      <c r="AR42" s="75"/>
      <c r="AS42" s="75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</row>
    <row r="43" spans="1:152" s="7" customFormat="1" ht="12.75">
      <c r="A43" s="14"/>
      <c r="B43" s="150" t="s">
        <v>41</v>
      </c>
      <c r="C43" s="124"/>
      <c r="D43" s="205"/>
      <c r="E43" s="205"/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123"/>
      <c r="AE43" s="108"/>
      <c r="AF43" s="108"/>
      <c r="AG43" s="108"/>
      <c r="AH43" s="108"/>
      <c r="AI43" s="108"/>
      <c r="AJ43" s="108"/>
      <c r="AK43" s="108"/>
      <c r="AL43" s="75"/>
      <c r="AM43" s="75"/>
      <c r="AN43" s="75"/>
      <c r="AO43" s="75"/>
      <c r="AP43" s="75"/>
      <c r="AQ43" s="75"/>
      <c r="AR43" s="75"/>
      <c r="AS43" s="75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</row>
    <row r="44" spans="1:152" s="7" customFormat="1" ht="12.75">
      <c r="A44" s="14"/>
      <c r="B44" s="150" t="s">
        <v>60</v>
      </c>
      <c r="C44" s="124"/>
      <c r="D44" s="205"/>
      <c r="E44" s="205"/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123"/>
      <c r="AE44" s="108"/>
      <c r="AF44" s="108"/>
      <c r="AG44" s="108"/>
      <c r="AH44" s="108"/>
      <c r="AI44" s="108"/>
      <c r="AJ44" s="108"/>
      <c r="AK44" s="108"/>
      <c r="AL44" s="75"/>
      <c r="AM44" s="75"/>
      <c r="AN44" s="75"/>
      <c r="AO44" s="75"/>
      <c r="AP44" s="75"/>
      <c r="AQ44" s="75"/>
      <c r="AR44" s="75"/>
      <c r="AS44" s="75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</row>
    <row r="45" spans="1:152" s="7" customFormat="1" ht="12.75">
      <c r="A45" s="14"/>
      <c r="B45" s="151"/>
      <c r="C45" s="124"/>
      <c r="D45" s="205"/>
      <c r="E45" s="205"/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123"/>
      <c r="AE45" s="108"/>
      <c r="AF45" s="108"/>
      <c r="AG45" s="108"/>
      <c r="AH45" s="108"/>
      <c r="AI45" s="108"/>
      <c r="AJ45" s="108"/>
      <c r="AK45" s="108"/>
      <c r="AL45" s="75"/>
      <c r="AM45" s="75"/>
      <c r="AN45" s="75"/>
      <c r="AO45" s="75"/>
      <c r="AP45" s="75"/>
      <c r="AQ45" s="75"/>
      <c r="AR45" s="75"/>
      <c r="AS45" s="75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</row>
    <row r="46" spans="1:152" s="7" customFormat="1" ht="12.75">
      <c r="A46" s="14"/>
      <c r="B46" s="151"/>
      <c r="C46" s="124"/>
      <c r="D46" s="205"/>
      <c r="E46" s="205"/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123"/>
      <c r="AE46" s="108"/>
      <c r="AF46" s="108"/>
      <c r="AG46" s="108"/>
      <c r="AH46" s="108"/>
      <c r="AI46" s="108"/>
      <c r="AJ46" s="108"/>
      <c r="AK46" s="108"/>
      <c r="AL46" s="75"/>
      <c r="AM46" s="75"/>
      <c r="AN46" s="75"/>
      <c r="AO46" s="75"/>
      <c r="AP46" s="75"/>
      <c r="AQ46" s="75"/>
      <c r="AR46" s="75"/>
      <c r="AS46" s="75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</row>
    <row r="47" spans="1:152" s="7" customFormat="1" ht="13.5" thickBot="1">
      <c r="A47" s="14"/>
      <c r="B47" s="152"/>
      <c r="C47" s="124"/>
      <c r="D47" s="205"/>
      <c r="E47" s="205"/>
      <c r="F47" s="86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123"/>
      <c r="AE47" s="108"/>
      <c r="AF47" s="108"/>
      <c r="AG47" s="108"/>
      <c r="AH47" s="108"/>
      <c r="AI47" s="108"/>
      <c r="AJ47" s="108"/>
      <c r="AK47" s="108"/>
      <c r="AL47" s="75"/>
      <c r="AM47" s="75"/>
      <c r="AN47" s="75"/>
      <c r="AO47" s="75"/>
      <c r="AP47" s="75"/>
      <c r="AQ47" s="75"/>
      <c r="AR47" s="75"/>
      <c r="AS47" s="75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</row>
    <row r="48" spans="1:152" s="7" customFormat="1" ht="13.5" thickBot="1">
      <c r="A48" s="30"/>
      <c r="B48" s="174" t="s">
        <v>5</v>
      </c>
      <c r="C48" s="124"/>
      <c r="D48" s="205"/>
      <c r="E48" s="205"/>
      <c r="F48" s="185">
        <f>SUM(F41:F47)</f>
        <v>0</v>
      </c>
      <c r="G48" s="185">
        <f aca="true" t="shared" si="5" ref="G48:AC48">SUM(G41:G47)</f>
        <v>0</v>
      </c>
      <c r="H48" s="185">
        <f t="shared" si="5"/>
        <v>0</v>
      </c>
      <c r="I48" s="185">
        <f t="shared" si="5"/>
        <v>0</v>
      </c>
      <c r="J48" s="185">
        <f t="shared" si="5"/>
        <v>0</v>
      </c>
      <c r="K48" s="185">
        <f t="shared" si="5"/>
        <v>0</v>
      </c>
      <c r="L48" s="185">
        <f t="shared" si="5"/>
        <v>0</v>
      </c>
      <c r="M48" s="185">
        <f t="shared" si="5"/>
        <v>0</v>
      </c>
      <c r="N48" s="185">
        <f t="shared" si="5"/>
        <v>0</v>
      </c>
      <c r="O48" s="185">
        <f t="shared" si="5"/>
        <v>0</v>
      </c>
      <c r="P48" s="185">
        <f t="shared" si="5"/>
        <v>0</v>
      </c>
      <c r="Q48" s="185">
        <f t="shared" si="5"/>
        <v>0</v>
      </c>
      <c r="R48" s="185">
        <f t="shared" si="5"/>
        <v>0</v>
      </c>
      <c r="S48" s="185">
        <f t="shared" si="5"/>
        <v>0</v>
      </c>
      <c r="T48" s="185">
        <f t="shared" si="5"/>
        <v>0</v>
      </c>
      <c r="U48" s="185">
        <f>SUM(U41:U47)</f>
        <v>0</v>
      </c>
      <c r="V48" s="185">
        <f t="shared" si="5"/>
        <v>0</v>
      </c>
      <c r="W48" s="185">
        <f t="shared" si="5"/>
        <v>0</v>
      </c>
      <c r="X48" s="185">
        <f t="shared" si="5"/>
        <v>0</v>
      </c>
      <c r="Y48" s="185">
        <f t="shared" si="5"/>
        <v>0</v>
      </c>
      <c r="Z48" s="185">
        <f t="shared" si="5"/>
        <v>0</v>
      </c>
      <c r="AA48" s="185">
        <f t="shared" si="5"/>
        <v>0</v>
      </c>
      <c r="AB48" s="185">
        <f t="shared" si="5"/>
        <v>0</v>
      </c>
      <c r="AC48" s="185">
        <f t="shared" si="5"/>
        <v>0</v>
      </c>
      <c r="AD48" s="123"/>
      <c r="AE48" s="108"/>
      <c r="AF48" s="108"/>
      <c r="AG48" s="108"/>
      <c r="AH48" s="108"/>
      <c r="AI48" s="108"/>
      <c r="AJ48" s="108"/>
      <c r="AK48" s="108"/>
      <c r="AL48" s="75"/>
      <c r="AM48" s="75"/>
      <c r="AN48" s="75"/>
      <c r="AO48" s="75"/>
      <c r="AP48" s="75"/>
      <c r="AQ48" s="75"/>
      <c r="AR48" s="75"/>
      <c r="AS48" s="75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</row>
    <row r="49" spans="1:45" s="22" customFormat="1" ht="33.75" customHeight="1">
      <c r="A49" s="23"/>
      <c r="B49" s="132" t="s">
        <v>56</v>
      </c>
      <c r="C49" s="205">
        <f>C40+C46+C47</f>
        <v>0</v>
      </c>
      <c r="D49" s="205" t="s">
        <v>62</v>
      </c>
      <c r="E49" s="205">
        <f>E40+E46+E47</f>
        <v>0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08"/>
      <c r="AF49" s="108"/>
      <c r="AG49" s="108"/>
      <c r="AH49" s="108"/>
      <c r="AI49" s="108"/>
      <c r="AJ49" s="108"/>
      <c r="AK49" s="108"/>
      <c r="AL49" s="75"/>
      <c r="AM49" s="75"/>
      <c r="AN49" s="75"/>
      <c r="AO49" s="75"/>
      <c r="AP49" s="75"/>
      <c r="AQ49" s="75"/>
      <c r="AR49" s="75"/>
      <c r="AS49" s="75"/>
    </row>
    <row r="50" spans="1:152" s="7" customFormat="1" ht="12.75">
      <c r="A50" s="14"/>
      <c r="B50" s="198" t="str">
        <f>Toteutuma!B50</f>
        <v>Puhelin</v>
      </c>
      <c r="C50" s="124"/>
      <c r="D50" s="149">
        <v>0.24</v>
      </c>
      <c r="E50" s="205"/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123"/>
      <c r="AE50" s="108"/>
      <c r="AF50" s="108"/>
      <c r="AG50" s="108"/>
      <c r="AH50" s="108"/>
      <c r="AI50" s="108"/>
      <c r="AJ50" s="108"/>
      <c r="AK50" s="108"/>
      <c r="AL50" s="75"/>
      <c r="AM50" s="75"/>
      <c r="AN50" s="75"/>
      <c r="AO50" s="75"/>
      <c r="AP50" s="75"/>
      <c r="AQ50" s="75"/>
      <c r="AR50" s="75"/>
      <c r="AS50" s="75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</row>
    <row r="51" spans="1:152" s="7" customFormat="1" ht="12.75">
      <c r="A51" s="14"/>
      <c r="B51" s="198" t="str">
        <f>Toteutuma!B51</f>
        <v>Netti</v>
      </c>
      <c r="C51" s="124"/>
      <c r="D51" s="149">
        <v>0.24</v>
      </c>
      <c r="E51" s="205"/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123"/>
      <c r="AE51" s="108"/>
      <c r="AF51" s="108"/>
      <c r="AG51" s="108"/>
      <c r="AH51" s="108"/>
      <c r="AI51" s="108"/>
      <c r="AJ51" s="108"/>
      <c r="AK51" s="108"/>
      <c r="AL51" s="75"/>
      <c r="AM51" s="75"/>
      <c r="AN51" s="75"/>
      <c r="AO51" s="75"/>
      <c r="AP51" s="75"/>
      <c r="AQ51" s="75"/>
      <c r="AR51" s="75"/>
      <c r="AS51" s="75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</row>
    <row r="52" spans="1:152" s="7" customFormat="1" ht="12.75">
      <c r="A52" s="14"/>
      <c r="B52" s="198" t="str">
        <f>Toteutuma!B52</f>
        <v>Markkinointi</v>
      </c>
      <c r="C52" s="124"/>
      <c r="D52" s="149">
        <v>0.24</v>
      </c>
      <c r="E52" s="205"/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123"/>
      <c r="AE52" s="108"/>
      <c r="AF52" s="108"/>
      <c r="AG52" s="108"/>
      <c r="AH52" s="108"/>
      <c r="AI52" s="108"/>
      <c r="AJ52" s="108"/>
      <c r="AK52" s="108"/>
      <c r="AL52" s="75"/>
      <c r="AM52" s="75"/>
      <c r="AN52" s="75"/>
      <c r="AO52" s="75"/>
      <c r="AP52" s="75"/>
      <c r="AQ52" s="75"/>
      <c r="AR52" s="75"/>
      <c r="AS52" s="75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</row>
    <row r="53" spans="1:152" s="7" customFormat="1" ht="12.75">
      <c r="A53" s="14"/>
      <c r="B53" s="198" t="str">
        <f>Toteutuma!B53</f>
        <v>Matkakulut</v>
      </c>
      <c r="C53" s="124"/>
      <c r="D53" s="149">
        <v>0.24</v>
      </c>
      <c r="E53" s="205"/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123"/>
      <c r="AE53" s="108"/>
      <c r="AF53" s="108"/>
      <c r="AG53" s="108"/>
      <c r="AH53" s="108"/>
      <c r="AI53" s="108"/>
      <c r="AJ53" s="108"/>
      <c r="AK53" s="108"/>
      <c r="AL53" s="75"/>
      <c r="AM53" s="75"/>
      <c r="AN53" s="75"/>
      <c r="AO53" s="75"/>
      <c r="AP53" s="75"/>
      <c r="AQ53" s="75"/>
      <c r="AR53" s="75"/>
      <c r="AS53" s="75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</row>
    <row r="54" spans="1:152" s="7" customFormat="1" ht="12.75">
      <c r="A54" s="14"/>
      <c r="B54" s="198" t="str">
        <f>Toteutuma!B54</f>
        <v>Vakuutukset</v>
      </c>
      <c r="C54" s="124"/>
      <c r="D54" s="149">
        <v>0.24</v>
      </c>
      <c r="E54" s="205"/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123"/>
      <c r="AE54" s="108"/>
      <c r="AF54" s="108"/>
      <c r="AG54" s="108"/>
      <c r="AH54" s="108"/>
      <c r="AI54" s="108"/>
      <c r="AJ54" s="108"/>
      <c r="AK54" s="108"/>
      <c r="AL54" s="75"/>
      <c r="AM54" s="75"/>
      <c r="AN54" s="75"/>
      <c r="AO54" s="75"/>
      <c r="AP54" s="75"/>
      <c r="AQ54" s="75"/>
      <c r="AR54" s="75"/>
      <c r="AS54" s="75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</row>
    <row r="55" spans="1:152" s="7" customFormat="1" ht="12.75">
      <c r="A55" s="14"/>
      <c r="B55" s="198" t="str">
        <f>Toteutuma!B55</f>
        <v>Pankkikulut</v>
      </c>
      <c r="C55" s="124"/>
      <c r="D55" s="149">
        <v>0.24</v>
      </c>
      <c r="E55" s="205"/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123"/>
      <c r="AE55" s="108"/>
      <c r="AF55" s="108"/>
      <c r="AG55" s="108"/>
      <c r="AH55" s="108"/>
      <c r="AI55" s="108"/>
      <c r="AJ55" s="108"/>
      <c r="AK55" s="108"/>
      <c r="AL55" s="75"/>
      <c r="AM55" s="75"/>
      <c r="AN55" s="75"/>
      <c r="AO55" s="75"/>
      <c r="AP55" s="75"/>
      <c r="AQ55" s="75"/>
      <c r="AR55" s="75"/>
      <c r="AS55" s="75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</row>
    <row r="56" spans="1:152" s="7" customFormat="1" ht="12.75">
      <c r="A56" s="14"/>
      <c r="B56" s="198">
        <f>Toteutuma!B56</f>
        <v>0</v>
      </c>
      <c r="C56" s="124">
        <v>0</v>
      </c>
      <c r="D56" s="149">
        <v>0.24</v>
      </c>
      <c r="E56" s="20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123"/>
      <c r="AE56" s="108"/>
      <c r="AF56" s="108"/>
      <c r="AG56" s="108"/>
      <c r="AH56" s="108"/>
      <c r="AI56" s="108"/>
      <c r="AJ56" s="108"/>
      <c r="AK56" s="108"/>
      <c r="AL56" s="75"/>
      <c r="AM56" s="75"/>
      <c r="AN56" s="75"/>
      <c r="AO56" s="75"/>
      <c r="AP56" s="75"/>
      <c r="AQ56" s="75"/>
      <c r="AR56" s="75"/>
      <c r="AS56" s="75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</row>
    <row r="57" spans="1:152" s="7" customFormat="1" ht="12.75">
      <c r="A57" s="14"/>
      <c r="B57" s="198">
        <f>Toteutuma!B57</f>
        <v>0</v>
      </c>
      <c r="C57" s="124"/>
      <c r="D57" s="149">
        <v>0.24</v>
      </c>
      <c r="E57" s="205"/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123"/>
      <c r="AE57" s="108"/>
      <c r="AF57" s="108"/>
      <c r="AG57" s="108"/>
      <c r="AH57" s="108"/>
      <c r="AI57" s="108"/>
      <c r="AJ57" s="108"/>
      <c r="AK57" s="108"/>
      <c r="AL57" s="75"/>
      <c r="AM57" s="75"/>
      <c r="AN57" s="75"/>
      <c r="AO57" s="75"/>
      <c r="AP57" s="75"/>
      <c r="AQ57" s="75"/>
      <c r="AR57" s="75"/>
      <c r="AS57" s="75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</row>
    <row r="58" spans="1:152" s="7" customFormat="1" ht="12.75">
      <c r="A58" s="14"/>
      <c r="B58" s="199"/>
      <c r="C58" s="124"/>
      <c r="D58" s="149">
        <v>0.24</v>
      </c>
      <c r="E58" s="205"/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123"/>
      <c r="AE58" s="108"/>
      <c r="AF58" s="108"/>
      <c r="AG58" s="108"/>
      <c r="AH58" s="108"/>
      <c r="AI58" s="108"/>
      <c r="AJ58" s="108"/>
      <c r="AK58" s="108"/>
      <c r="AL58" s="75"/>
      <c r="AM58" s="75"/>
      <c r="AN58" s="75"/>
      <c r="AO58" s="75"/>
      <c r="AP58" s="75"/>
      <c r="AQ58" s="75"/>
      <c r="AR58" s="75"/>
      <c r="AS58" s="75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</row>
    <row r="59" spans="1:152" s="7" customFormat="1" ht="12.75">
      <c r="A59" s="14"/>
      <c r="B59" s="199"/>
      <c r="C59" s="124"/>
      <c r="D59" s="149">
        <v>0.24</v>
      </c>
      <c r="E59" s="205"/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123"/>
      <c r="AE59" s="108"/>
      <c r="AF59" s="108"/>
      <c r="AG59" s="108"/>
      <c r="AH59" s="108"/>
      <c r="AI59" s="108"/>
      <c r="AJ59" s="108"/>
      <c r="AK59" s="108"/>
      <c r="AL59" s="75"/>
      <c r="AM59" s="75"/>
      <c r="AN59" s="75"/>
      <c r="AO59" s="75"/>
      <c r="AP59" s="75"/>
      <c r="AQ59" s="75"/>
      <c r="AR59" s="75"/>
      <c r="AS59" s="75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</row>
    <row r="60" spans="1:152" s="7" customFormat="1" ht="12.75">
      <c r="A60" s="14"/>
      <c r="B60" s="199"/>
      <c r="C60" s="124"/>
      <c r="D60" s="149">
        <v>0.24</v>
      </c>
      <c r="E60" s="205"/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123"/>
      <c r="AE60" s="108"/>
      <c r="AF60" s="108"/>
      <c r="AG60" s="108"/>
      <c r="AH60" s="108"/>
      <c r="AI60" s="108"/>
      <c r="AJ60" s="108"/>
      <c r="AK60" s="108"/>
      <c r="AL60" s="75"/>
      <c r="AM60" s="75"/>
      <c r="AN60" s="75"/>
      <c r="AO60" s="75"/>
      <c r="AP60" s="75"/>
      <c r="AQ60" s="75"/>
      <c r="AR60" s="75"/>
      <c r="AS60" s="75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</row>
    <row r="61" spans="1:152" s="7" customFormat="1" ht="12.75">
      <c r="A61" s="14"/>
      <c r="B61" s="199"/>
      <c r="C61" s="124"/>
      <c r="D61" s="149">
        <v>0.24</v>
      </c>
      <c r="E61" s="205"/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123"/>
      <c r="AE61" s="108"/>
      <c r="AF61" s="108"/>
      <c r="AG61" s="108"/>
      <c r="AH61" s="108"/>
      <c r="AI61" s="108"/>
      <c r="AJ61" s="108"/>
      <c r="AK61" s="108"/>
      <c r="AL61" s="75"/>
      <c r="AM61" s="75"/>
      <c r="AN61" s="75"/>
      <c r="AO61" s="75"/>
      <c r="AP61" s="75"/>
      <c r="AQ61" s="75"/>
      <c r="AR61" s="75"/>
      <c r="AS61" s="75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</row>
    <row r="62" spans="1:152" s="7" customFormat="1" ht="12.75">
      <c r="A62" s="6"/>
      <c r="B62" s="200"/>
      <c r="C62" s="109">
        <v>0</v>
      </c>
      <c r="D62" s="149">
        <v>0.24</v>
      </c>
      <c r="E62" s="110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111"/>
      <c r="AE62" s="108"/>
      <c r="AF62" s="108"/>
      <c r="AG62" s="108"/>
      <c r="AH62" s="108"/>
      <c r="AI62" s="108"/>
      <c r="AJ62" s="108"/>
      <c r="AK62" s="108"/>
      <c r="AL62" s="75"/>
      <c r="AM62" s="75"/>
      <c r="AN62" s="75"/>
      <c r="AO62" s="75"/>
      <c r="AP62" s="75"/>
      <c r="AQ62" s="75"/>
      <c r="AR62" s="75"/>
      <c r="AS62" s="75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</row>
    <row r="63" spans="1:152" s="7" customFormat="1" ht="12.75">
      <c r="A63" s="6"/>
      <c r="B63" s="199"/>
      <c r="C63" s="109"/>
      <c r="D63" s="149">
        <v>0.24</v>
      </c>
      <c r="E63" s="110"/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111"/>
      <c r="AE63" s="108"/>
      <c r="AF63" s="108"/>
      <c r="AG63" s="108"/>
      <c r="AH63" s="108"/>
      <c r="AI63" s="108"/>
      <c r="AJ63" s="108"/>
      <c r="AK63" s="108"/>
      <c r="AL63" s="75"/>
      <c r="AM63" s="75"/>
      <c r="AN63" s="75"/>
      <c r="AO63" s="75"/>
      <c r="AP63" s="75"/>
      <c r="AQ63" s="75"/>
      <c r="AR63" s="75"/>
      <c r="AS63" s="75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</row>
    <row r="64" spans="1:152" s="7" customFormat="1" ht="12.75">
      <c r="A64" s="6"/>
      <c r="B64" s="199"/>
      <c r="C64" s="109"/>
      <c r="D64" s="149">
        <v>0.24</v>
      </c>
      <c r="E64" s="110"/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111"/>
      <c r="AE64" s="108"/>
      <c r="AF64" s="108"/>
      <c r="AG64" s="108"/>
      <c r="AH64" s="108"/>
      <c r="AI64" s="108"/>
      <c r="AJ64" s="108"/>
      <c r="AK64" s="108"/>
      <c r="AL64" s="75"/>
      <c r="AM64" s="75"/>
      <c r="AN64" s="75"/>
      <c r="AO64" s="75"/>
      <c r="AP64" s="75"/>
      <c r="AQ64" s="75"/>
      <c r="AR64" s="75"/>
      <c r="AS64" s="75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</row>
    <row r="65" spans="1:152" s="7" customFormat="1" ht="12.75" customHeight="1">
      <c r="A65" s="6"/>
      <c r="B65" s="201" t="s">
        <v>33</v>
      </c>
      <c r="C65" s="109"/>
      <c r="D65" s="149">
        <v>0.24</v>
      </c>
      <c r="E65" s="110"/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111"/>
      <c r="AE65" s="108"/>
      <c r="AF65" s="108"/>
      <c r="AG65" s="108"/>
      <c r="AH65" s="108"/>
      <c r="AI65" s="108"/>
      <c r="AJ65" s="108"/>
      <c r="AK65" s="108"/>
      <c r="AL65" s="75"/>
      <c r="AM65" s="75"/>
      <c r="AN65" s="75"/>
      <c r="AO65" s="75"/>
      <c r="AP65" s="75"/>
      <c r="AQ65" s="75"/>
      <c r="AR65" s="75"/>
      <c r="AS65" s="75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</row>
    <row r="66" spans="1:152" s="7" customFormat="1" ht="12.75">
      <c r="A66" s="6"/>
      <c r="B66" s="200" t="s">
        <v>34</v>
      </c>
      <c r="C66" s="109"/>
      <c r="D66" s="149">
        <v>0.24</v>
      </c>
      <c r="E66" s="110"/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111"/>
      <c r="AE66" s="108"/>
      <c r="AF66" s="108"/>
      <c r="AG66" s="108"/>
      <c r="AH66" s="108"/>
      <c r="AI66" s="108"/>
      <c r="AJ66" s="108"/>
      <c r="AK66" s="108"/>
      <c r="AL66" s="75"/>
      <c r="AM66" s="75"/>
      <c r="AN66" s="75"/>
      <c r="AO66" s="75"/>
      <c r="AP66" s="75"/>
      <c r="AQ66" s="75"/>
      <c r="AR66" s="75"/>
      <c r="AS66" s="75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</row>
    <row r="67" spans="1:152" s="7" customFormat="1" ht="12.75">
      <c r="A67" s="6"/>
      <c r="B67" s="200" t="s">
        <v>35</v>
      </c>
      <c r="C67" s="109"/>
      <c r="D67" s="149">
        <v>0.24</v>
      </c>
      <c r="E67" s="110"/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111"/>
      <c r="AE67" s="108"/>
      <c r="AF67" s="108"/>
      <c r="AG67" s="108"/>
      <c r="AH67" s="108"/>
      <c r="AI67" s="108"/>
      <c r="AJ67" s="108"/>
      <c r="AK67" s="108"/>
      <c r="AL67" s="75"/>
      <c r="AM67" s="75"/>
      <c r="AN67" s="75"/>
      <c r="AO67" s="75"/>
      <c r="AP67" s="75"/>
      <c r="AQ67" s="75"/>
      <c r="AR67" s="75"/>
      <c r="AS67" s="75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</row>
    <row r="68" spans="1:152" s="7" customFormat="1" ht="12.75">
      <c r="A68" s="6"/>
      <c r="B68" s="200"/>
      <c r="C68" s="109"/>
      <c r="D68" s="149">
        <v>0.24</v>
      </c>
      <c r="E68" s="110"/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111"/>
      <c r="AE68" s="108"/>
      <c r="AF68" s="108"/>
      <c r="AG68" s="108"/>
      <c r="AH68" s="108"/>
      <c r="AI68" s="108"/>
      <c r="AJ68" s="108"/>
      <c r="AK68" s="108"/>
      <c r="AL68" s="75"/>
      <c r="AM68" s="75"/>
      <c r="AN68" s="75"/>
      <c r="AO68" s="75"/>
      <c r="AP68" s="75"/>
      <c r="AQ68" s="75"/>
      <c r="AR68" s="75"/>
      <c r="AS68" s="75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</row>
    <row r="69" spans="1:152" s="7" customFormat="1" ht="13.5" thickBot="1">
      <c r="A69" s="6"/>
      <c r="B69" s="202"/>
      <c r="C69" s="109"/>
      <c r="D69" s="149">
        <v>0.24</v>
      </c>
      <c r="E69" s="110"/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111"/>
      <c r="AE69" s="108"/>
      <c r="AF69" s="108"/>
      <c r="AG69" s="108"/>
      <c r="AH69" s="108"/>
      <c r="AI69" s="108"/>
      <c r="AJ69" s="108"/>
      <c r="AK69" s="108"/>
      <c r="AL69" s="75"/>
      <c r="AM69" s="75"/>
      <c r="AN69" s="75"/>
      <c r="AO69" s="75"/>
      <c r="AP69" s="75"/>
      <c r="AQ69" s="75"/>
      <c r="AR69" s="75"/>
      <c r="AS69" s="75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</row>
    <row r="70" spans="1:152" s="7" customFormat="1" ht="13.5" thickBot="1">
      <c r="A70" s="70"/>
      <c r="B70" s="174" t="s">
        <v>5</v>
      </c>
      <c r="C70" s="109"/>
      <c r="D70" s="110"/>
      <c r="E70" s="110"/>
      <c r="F70" s="185">
        <f>SUM(F50:F69)</f>
        <v>0</v>
      </c>
      <c r="G70" s="185">
        <f aca="true" t="shared" si="6" ref="G70:AC70">SUM(G50:G69)</f>
        <v>0</v>
      </c>
      <c r="H70" s="185">
        <f t="shared" si="6"/>
        <v>0</v>
      </c>
      <c r="I70" s="185">
        <f t="shared" si="6"/>
        <v>0</v>
      </c>
      <c r="J70" s="185">
        <f t="shared" si="6"/>
        <v>0</v>
      </c>
      <c r="K70" s="185">
        <f t="shared" si="6"/>
        <v>0</v>
      </c>
      <c r="L70" s="185">
        <f t="shared" si="6"/>
        <v>0</v>
      </c>
      <c r="M70" s="185">
        <f t="shared" si="6"/>
        <v>0</v>
      </c>
      <c r="N70" s="185">
        <f t="shared" si="6"/>
        <v>0</v>
      </c>
      <c r="O70" s="185">
        <f t="shared" si="6"/>
        <v>0</v>
      </c>
      <c r="P70" s="185">
        <f t="shared" si="6"/>
        <v>0</v>
      </c>
      <c r="Q70" s="185">
        <f t="shared" si="6"/>
        <v>0</v>
      </c>
      <c r="R70" s="185">
        <f t="shared" si="6"/>
        <v>0</v>
      </c>
      <c r="S70" s="185">
        <f t="shared" si="6"/>
        <v>0</v>
      </c>
      <c r="T70" s="185">
        <f t="shared" si="6"/>
        <v>0</v>
      </c>
      <c r="U70" s="185">
        <f t="shared" si="6"/>
        <v>0</v>
      </c>
      <c r="V70" s="185">
        <f t="shared" si="6"/>
        <v>0</v>
      </c>
      <c r="W70" s="185">
        <f t="shared" si="6"/>
        <v>0</v>
      </c>
      <c r="X70" s="185">
        <f t="shared" si="6"/>
        <v>0</v>
      </c>
      <c r="Y70" s="185">
        <f t="shared" si="6"/>
        <v>0</v>
      </c>
      <c r="Z70" s="185">
        <f t="shared" si="6"/>
        <v>0</v>
      </c>
      <c r="AA70" s="185">
        <f t="shared" si="6"/>
        <v>0</v>
      </c>
      <c r="AB70" s="185">
        <f t="shared" si="6"/>
        <v>0</v>
      </c>
      <c r="AC70" s="185">
        <f t="shared" si="6"/>
        <v>0</v>
      </c>
      <c r="AD70" s="111"/>
      <c r="AE70" s="108"/>
      <c r="AF70" s="108"/>
      <c r="AG70" s="108"/>
      <c r="AH70" s="108"/>
      <c r="AI70" s="108"/>
      <c r="AJ70" s="108"/>
      <c r="AK70" s="108"/>
      <c r="AL70" s="75"/>
      <c r="AM70" s="75"/>
      <c r="AN70" s="75"/>
      <c r="AO70" s="75"/>
      <c r="AP70" s="75"/>
      <c r="AQ70" s="75"/>
      <c r="AR70" s="75"/>
      <c r="AS70" s="75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</row>
    <row r="71" spans="1:152" s="7" customFormat="1" ht="12.75">
      <c r="A71" s="6"/>
      <c r="B71" s="184" t="s">
        <v>6</v>
      </c>
      <c r="C71" s="109"/>
      <c r="D71" s="110"/>
      <c r="E71" s="110"/>
      <c r="F71" s="188">
        <f>F50*D50+F51*D51+F52*D52+F53*D53+F54*D54+F55*D55+F56*D56+F57*D57+F58*D58+F59*D59+F60*D60+F61*D61+F62*D62+F63*D63+F64*D64+F65*D65+F66*D66+F67*D67+F68*D68+F69*D69</f>
        <v>0</v>
      </c>
      <c r="G71" s="188">
        <f>G50*D50+G51*D51+G52*D52+G53*D53+G54*D54+G55*D55+G56*D56+G57*D57+G58*D58+G59*D59+G60*D60+G61*D61+G62*D62+G63*D63+G64*D64+G65*D65+G66*D66+G67*D67+G68*D68+G69*D69</f>
        <v>0</v>
      </c>
      <c r="H71" s="188">
        <f>H50*D50+H51*D51+H52*D52+H53*D53+H54*D54+H55*D55+H56*D56+H57*D57+H58*D58+H59*D59+H60*D60+H61*D61+H62*D62+H63*D63+H64*D64+H65*D65+H66*D66+H67*D67+H68*D68+H69*D69</f>
        <v>0</v>
      </c>
      <c r="I71" s="188">
        <f>I50*D50+I51*D51+I52*D52+I53*D53+I54*D54+I55*D55+I56*D56+I57*D57+I58*D58+I59*D59+I60*D60+I61*D61+I62*D62+I63*D63+I64*D64+I65*D65+I66*D66+I67*D67+I68*D68+I69*D69</f>
        <v>0</v>
      </c>
      <c r="J71" s="188">
        <f>J50*D50+J51*D51+J52*D52+J53*D53+J54*D54+J55*D55+J56*D56+J57*D57+J58*D58+J59*D59+J60*D60+J61*D61+J62*D62+J63*D63+J64*D64+J65*D65+J66*D66+J67*D67+J68*D68+J69*D69</f>
        <v>0</v>
      </c>
      <c r="K71" s="188">
        <f>K50*D50+K51*D51+K52*D52+K53*D53+K54*D54+K55*D55+K56*D56+K57*D57+K58*D58+K59*D59+K60*D60+K61*D61+K62*D62+K63*D63+K64*D64+K65*D65+K66*D66+K67*D67+K68*D68+K69*D69</f>
        <v>0</v>
      </c>
      <c r="L71" s="188">
        <f>L50*D50+L51*D51+L52*D52+L53*D53+L54*D54+L55*D55+L56*D56+L57*D57+L58*D58+L59*D59+L60*D60+L61*D61+L62*D62+L63*D63+L64*D64+L65*D65+L66*D66+L67*D67+L68*D68+L69*D69</f>
        <v>0</v>
      </c>
      <c r="M71" s="188">
        <f>M50*D50+M51*D51+M52*D52+M53*D53+M54*D54+M55*D55+M56*D56+M57*D57+M58*D58+M59*D59+M60*D60+M61*D61+M62*D62+M63*D63+M64*D64+M65*D65+M66*D66+M67*D67+M68*D68+M69*D69</f>
        <v>0</v>
      </c>
      <c r="N71" s="188">
        <f>N50*D50+N51*D51+N52*D52+N53*D53+N54*D54+N55*D55+N56*D56+N57*D57+N58*D58+N59*D59+N60*D60+N61*D61+N62*D62+N63*D63+N64*D64+N65*D65+N66*D66+N67*D67+N68*D68+N69*D69</f>
        <v>0</v>
      </c>
      <c r="O71" s="188">
        <f>O50*D50+O51*D51+O52*D52+O53*D53+O54*D54+O55*D55+O56*D56+O57*D57+O58*D58+O59*D59+O60*D60+O61*D61+O62*D62+O63*D63+O64*D64+O65*D65+O66*D66+O67*D67+O68*D68+O69*D69</f>
        <v>0</v>
      </c>
      <c r="P71" s="188">
        <f>P50*D50+P51*D51+P52*D52+P53*D53+P54*D54+P55*D55+P56*D56+P57*D57+P58*D58+P59*D59+P60*D60+P61*D61+P62*D62+P63*D63+P64*D64+P65*D65+P66*D66+P67*D67+P68*D68+P69*D69</f>
        <v>0</v>
      </c>
      <c r="Q71" s="188">
        <f>Q50*D50+Q51*D51+Q52*D52+Q53*D53+Q54*D54+Q55*D55+Q56*D56+Q57*D57+Q58*D58+Q59*D59+Q60*D60+Q61*D61+Q62*D62+Q63*D63+Q64*D64+Q65*D65+Q66*D66+Q67*D67+Q68*D68+Q69*D69</f>
        <v>0</v>
      </c>
      <c r="R71" s="188">
        <f>R50*D50+R51*D51+R52*D52+R53*D53+R54*D54+R55*D55+R56*D56+R57*D57+R58*D58+R59*D59+R60*D60+R61*D61+R62*D62+R63*D63+R64*D64+R65*D65+R66*D66+R67*D67+R68*D68+R69*D69</f>
        <v>0</v>
      </c>
      <c r="S71" s="188">
        <f>S50*D50+S51*D51+S52*D52+S53*D53+S54*D54+S55*D55+S56*D56+S57*D57+S58*D58+S59*D59+S60*D60+S61*D61+S62*D62+S63*D63+S64*D64+S65*D65+S66*D66+S67*D67+S68*D68+S69*D69</f>
        <v>0</v>
      </c>
      <c r="T71" s="188">
        <f>T50*D50+T51*D51+T52*D52+T53*D53+T54*D54+T55*D55+T56*D56+T57*D57+T58*D58+T59*D59+T60*D60+T61*D61+T62*D62+T63*D63+T64*D64+T65*D65+T66*D66+T67*D67+T68*D68+T69*D69</f>
        <v>0</v>
      </c>
      <c r="U71" s="188">
        <f>U50*D50+U51*D51+U52*D52+U53*D53+U54*D54+U55*D55+U56*D56+U57*D57+U58*D58+U59*D59+U60*D60+U61*D61+U62*D62+U63*D63+U64*D64+U65*D65+U66*D66+U67*D67+U68*D68+U69*D69</f>
        <v>0</v>
      </c>
      <c r="V71" s="188">
        <f>V50*D50+V51*D51+V52*D52+V53*D53+V54*D54+V55*D55+V56*D56+V57*D57+V58*D58+V59*D59+V60*D60+V61*D61+V62*D62+V63*D63+V64*D64+V65*D65+V66*D66+V67*D67+V68*D68+V69*D69</f>
        <v>0</v>
      </c>
      <c r="W71" s="188">
        <f>W50*D50+W51*D51+W52*D52+W53*D53+W54*D54+W55*D55+W56*D56+W57*D57+W58*D58+W59*D59+W60*D60+W61*D61+W62*D62+W63*D63+W64*D64+W65*D65+W66*D66+W67*D67+W68*D68+W69*D69</f>
        <v>0</v>
      </c>
      <c r="X71" s="188">
        <f>X50*D50+X51*D51+X52*D52+X53*D53+X54*D54+X55*D55+X56*D56+X57*D57+X58*D58+X59*D59+X60*D60+X61*D61+X62*D62+X63*D63+X64*D64+X65*D65+X66*D66+X67*D67+X68*D68+X69*D69</f>
        <v>0</v>
      </c>
      <c r="Y71" s="188">
        <f>Y50*D50+Y51*D51+Y52*D52+Y53*D53+Y54*D54+Y55*D55+Y56*D56+Y57*D57+Y58*D58+Y59*D59+Y60*D60+Y61*D61+Y62*D62+Y63*D63+Y64*D64+Y65*D65+Y66*D66+Y67*D67+Y68*D68+Y69*D69</f>
        <v>0</v>
      </c>
      <c r="Z71" s="188">
        <f>Z50*D50+Z51*D51+Z52*D52+Z53*D53+Z54*D54+Z55*D55+Z56*D56+Z57*D57+Z58*D58+Z59*D59+Z60*D60+Z61*D61+Z62*D62+Z63*D63+Z64*D64+Z65*D65+Z66*D66+Z67*D67+Z68*D68+Z69*D69</f>
        <v>0</v>
      </c>
      <c r="AA71" s="188">
        <f>AA50*D50+AA51*D51+AA52*D52+AA53*D53+AA54*D54+AA55*D55+AA56*D56+AA57*D57+AA58*D58+AA59*D59+AA60*D60+AA61*D61+AA62*D62+AA63*D63+AA64*D64+AA65*D65+AA66*D66+AA67*D67+AA68*D68+AA69*D69</f>
        <v>0</v>
      </c>
      <c r="AB71" s="188">
        <f>AB50*D50+AB51*D51+AB52*D52+AB53*D53+AB54*D54+AB55*D55+AB56*D56+AB57*D57+AB58*D58+AB59*D59+AB60*D60+AB61*D61+AB62*D62+AB63*D63+AB64*D64+AB65*D65+AB66*D66+AB67*D67+AB68*D68+AB69*D69</f>
        <v>0</v>
      </c>
      <c r="AC71" s="188">
        <f>AC50*D50+AC51*D51+AC52*D52+AC53*D53+AC54*D54+AC55*D55+AC56*D56+AC57*D57+AC58*D58+AC59*D59+AC60*D60+AC61*D61+AC62*D62+AC63*D63+AC64*D64+AC65*D65+AC66*D66+AC67*D67+AC68*D68+AC69*D69</f>
        <v>0</v>
      </c>
      <c r="AD71" s="111"/>
      <c r="AE71" s="108"/>
      <c r="AF71" s="108"/>
      <c r="AG71" s="108"/>
      <c r="AH71" s="108"/>
      <c r="AI71" s="108"/>
      <c r="AJ71" s="108"/>
      <c r="AK71" s="108"/>
      <c r="AL71" s="75"/>
      <c r="AM71" s="75"/>
      <c r="AN71" s="75"/>
      <c r="AO71" s="75"/>
      <c r="AP71" s="75"/>
      <c r="AQ71" s="75"/>
      <c r="AR71" s="75"/>
      <c r="AS71" s="75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</row>
    <row r="72" spans="1:45" s="22" customFormat="1" ht="31.5" customHeight="1">
      <c r="A72" s="23"/>
      <c r="B72" s="131" t="s">
        <v>7</v>
      </c>
      <c r="C72" s="205"/>
      <c r="D72" s="205"/>
      <c r="E72" s="129"/>
      <c r="F72" s="133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08"/>
      <c r="AF72" s="108"/>
      <c r="AG72" s="108"/>
      <c r="AH72" s="108"/>
      <c r="AI72" s="108"/>
      <c r="AJ72" s="108"/>
      <c r="AK72" s="108"/>
      <c r="AL72" s="75"/>
      <c r="AM72" s="75"/>
      <c r="AN72" s="75"/>
      <c r="AO72" s="75"/>
      <c r="AP72" s="75"/>
      <c r="AQ72" s="75"/>
      <c r="AR72" s="75"/>
      <c r="AS72" s="75"/>
    </row>
    <row r="73" spans="1:152" s="7" customFormat="1" ht="15.75" customHeight="1">
      <c r="A73" s="30"/>
      <c r="B73" s="189" t="s">
        <v>36</v>
      </c>
      <c r="C73" s="124"/>
      <c r="D73" s="205"/>
      <c r="E73" s="129"/>
      <c r="F73" s="181">
        <f>F23</f>
        <v>0</v>
      </c>
      <c r="G73" s="181">
        <f aca="true" t="shared" si="7" ref="G73:AC73">G23</f>
        <v>0</v>
      </c>
      <c r="H73" s="181">
        <f t="shared" si="7"/>
        <v>0</v>
      </c>
      <c r="I73" s="181">
        <f t="shared" si="7"/>
        <v>0</v>
      </c>
      <c r="J73" s="181">
        <f t="shared" si="7"/>
        <v>0</v>
      </c>
      <c r="K73" s="181">
        <f t="shared" si="7"/>
        <v>0</v>
      </c>
      <c r="L73" s="181">
        <f>L23</f>
        <v>0</v>
      </c>
      <c r="M73" s="181">
        <f t="shared" si="7"/>
        <v>0</v>
      </c>
      <c r="N73" s="181">
        <f t="shared" si="7"/>
        <v>0</v>
      </c>
      <c r="O73" s="181">
        <f t="shared" si="7"/>
        <v>0</v>
      </c>
      <c r="P73" s="181">
        <f t="shared" si="7"/>
        <v>0</v>
      </c>
      <c r="Q73" s="181">
        <f t="shared" si="7"/>
        <v>0</v>
      </c>
      <c r="R73" s="181">
        <f t="shared" si="7"/>
        <v>0</v>
      </c>
      <c r="S73" s="181">
        <f t="shared" si="7"/>
        <v>0</v>
      </c>
      <c r="T73" s="181">
        <f t="shared" si="7"/>
        <v>0</v>
      </c>
      <c r="U73" s="181">
        <f t="shared" si="7"/>
        <v>0</v>
      </c>
      <c r="V73" s="181">
        <f t="shared" si="7"/>
        <v>0</v>
      </c>
      <c r="W73" s="181">
        <f t="shared" si="7"/>
        <v>0</v>
      </c>
      <c r="X73" s="181">
        <f t="shared" si="7"/>
        <v>0</v>
      </c>
      <c r="Y73" s="181">
        <f t="shared" si="7"/>
        <v>0</v>
      </c>
      <c r="Z73" s="181">
        <f t="shared" si="7"/>
        <v>0</v>
      </c>
      <c r="AA73" s="181">
        <f t="shared" si="7"/>
        <v>0</v>
      </c>
      <c r="AB73" s="181">
        <f t="shared" si="7"/>
        <v>0</v>
      </c>
      <c r="AC73" s="181">
        <f t="shared" si="7"/>
        <v>0</v>
      </c>
      <c r="AD73" s="130"/>
      <c r="AE73" s="108"/>
      <c r="AF73" s="108"/>
      <c r="AG73" s="108"/>
      <c r="AH73" s="108"/>
      <c r="AI73" s="108"/>
      <c r="AJ73" s="108"/>
      <c r="AK73" s="108"/>
      <c r="AL73" s="75"/>
      <c r="AM73" s="75"/>
      <c r="AN73" s="75"/>
      <c r="AO73" s="75"/>
      <c r="AP73" s="75"/>
      <c r="AQ73" s="75"/>
      <c r="AR73" s="75"/>
      <c r="AS73" s="75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</row>
    <row r="74" spans="1:152" s="7" customFormat="1" ht="15.75" customHeight="1">
      <c r="A74" s="14"/>
      <c r="B74" s="190" t="s">
        <v>57</v>
      </c>
      <c r="C74" s="124"/>
      <c r="D74" s="205"/>
      <c r="E74" s="129"/>
      <c r="F74" s="181">
        <f>F39+F71</f>
        <v>0</v>
      </c>
      <c r="G74" s="181">
        <f aca="true" t="shared" si="8" ref="G74:AB74">G39+G71</f>
        <v>0</v>
      </c>
      <c r="H74" s="181">
        <f t="shared" si="8"/>
        <v>0</v>
      </c>
      <c r="I74" s="181">
        <f t="shared" si="8"/>
        <v>0</v>
      </c>
      <c r="J74" s="181">
        <f t="shared" si="8"/>
        <v>0</v>
      </c>
      <c r="K74" s="181">
        <f t="shared" si="8"/>
        <v>0</v>
      </c>
      <c r="L74" s="181">
        <f t="shared" si="8"/>
        <v>0</v>
      </c>
      <c r="M74" s="181">
        <f t="shared" si="8"/>
        <v>0</v>
      </c>
      <c r="N74" s="181">
        <f t="shared" si="8"/>
        <v>0</v>
      </c>
      <c r="O74" s="181">
        <f t="shared" si="8"/>
        <v>0</v>
      </c>
      <c r="P74" s="181">
        <f t="shared" si="8"/>
        <v>0</v>
      </c>
      <c r="Q74" s="181">
        <f t="shared" si="8"/>
        <v>0</v>
      </c>
      <c r="R74" s="181">
        <f t="shared" si="8"/>
        <v>0</v>
      </c>
      <c r="S74" s="181">
        <f t="shared" si="8"/>
        <v>0</v>
      </c>
      <c r="T74" s="181">
        <f t="shared" si="8"/>
        <v>0</v>
      </c>
      <c r="U74" s="181">
        <f t="shared" si="8"/>
        <v>0</v>
      </c>
      <c r="V74" s="181">
        <f t="shared" si="8"/>
        <v>0</v>
      </c>
      <c r="W74" s="181">
        <f t="shared" si="8"/>
        <v>0</v>
      </c>
      <c r="X74" s="181">
        <f t="shared" si="8"/>
        <v>0</v>
      </c>
      <c r="Y74" s="181">
        <f t="shared" si="8"/>
        <v>0</v>
      </c>
      <c r="Z74" s="181">
        <f t="shared" si="8"/>
        <v>0</v>
      </c>
      <c r="AA74" s="181">
        <f t="shared" si="8"/>
        <v>0</v>
      </c>
      <c r="AB74" s="181">
        <f t="shared" si="8"/>
        <v>0</v>
      </c>
      <c r="AC74" s="181">
        <f>AC39+AC71</f>
        <v>0</v>
      </c>
      <c r="AD74" s="130"/>
      <c r="AE74" s="108"/>
      <c r="AF74" s="108"/>
      <c r="AG74" s="108"/>
      <c r="AH74" s="108"/>
      <c r="AI74" s="108"/>
      <c r="AJ74" s="108"/>
      <c r="AK74" s="108"/>
      <c r="AL74" s="75"/>
      <c r="AM74" s="75"/>
      <c r="AN74" s="75"/>
      <c r="AO74" s="75"/>
      <c r="AP74" s="75"/>
      <c r="AQ74" s="75"/>
      <c r="AR74" s="75"/>
      <c r="AS74" s="75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</row>
    <row r="75" spans="1:152" s="7" customFormat="1" ht="15" customHeight="1">
      <c r="A75" s="15"/>
      <c r="B75" s="191" t="s">
        <v>7</v>
      </c>
      <c r="C75" s="124"/>
      <c r="D75" s="205"/>
      <c r="E75" s="205"/>
      <c r="F75" s="181">
        <v>0</v>
      </c>
      <c r="G75" s="181">
        <f>E23-E49+F77</f>
        <v>0</v>
      </c>
      <c r="H75" s="181">
        <f>F73-F74</f>
        <v>0</v>
      </c>
      <c r="I75" s="181">
        <f aca="true" t="shared" si="9" ref="I75:AC75">G73-G74</f>
        <v>0</v>
      </c>
      <c r="J75" s="181">
        <f t="shared" si="9"/>
        <v>0</v>
      </c>
      <c r="K75" s="181">
        <f t="shared" si="9"/>
        <v>0</v>
      </c>
      <c r="L75" s="181">
        <f t="shared" si="9"/>
        <v>0</v>
      </c>
      <c r="M75" s="181">
        <f t="shared" si="9"/>
        <v>0</v>
      </c>
      <c r="N75" s="181">
        <f t="shared" si="9"/>
        <v>0</v>
      </c>
      <c r="O75" s="181">
        <f t="shared" si="9"/>
        <v>0</v>
      </c>
      <c r="P75" s="181">
        <f t="shared" si="9"/>
        <v>0</v>
      </c>
      <c r="Q75" s="181">
        <f t="shared" si="9"/>
        <v>0</v>
      </c>
      <c r="R75" s="181">
        <f t="shared" si="9"/>
        <v>0</v>
      </c>
      <c r="S75" s="181">
        <f t="shared" si="9"/>
        <v>0</v>
      </c>
      <c r="T75" s="181">
        <f t="shared" si="9"/>
        <v>0</v>
      </c>
      <c r="U75" s="181">
        <f t="shared" si="9"/>
        <v>0</v>
      </c>
      <c r="V75" s="181">
        <f t="shared" si="9"/>
        <v>0</v>
      </c>
      <c r="W75" s="181">
        <f t="shared" si="9"/>
        <v>0</v>
      </c>
      <c r="X75" s="181">
        <f t="shared" si="9"/>
        <v>0</v>
      </c>
      <c r="Y75" s="181">
        <f t="shared" si="9"/>
        <v>0</v>
      </c>
      <c r="Z75" s="181">
        <f t="shared" si="9"/>
        <v>0</v>
      </c>
      <c r="AA75" s="181">
        <f t="shared" si="9"/>
        <v>0</v>
      </c>
      <c r="AB75" s="181">
        <f t="shared" si="9"/>
        <v>0</v>
      </c>
      <c r="AC75" s="181">
        <f t="shared" si="9"/>
        <v>0</v>
      </c>
      <c r="AD75" s="123"/>
      <c r="AE75" s="108"/>
      <c r="AF75" s="108"/>
      <c r="AG75" s="108"/>
      <c r="AH75" s="108"/>
      <c r="AI75" s="108"/>
      <c r="AJ75" s="108"/>
      <c r="AK75" s="108"/>
      <c r="AL75" s="75"/>
      <c r="AM75" s="75"/>
      <c r="AN75" s="75"/>
      <c r="AO75" s="75"/>
      <c r="AP75" s="75"/>
      <c r="AQ75" s="75"/>
      <c r="AR75" s="75"/>
      <c r="AS75" s="75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</row>
    <row r="76" spans="1:152" s="7" customFormat="1" ht="12.75">
      <c r="A76" s="14"/>
      <c r="B76" s="192" t="s">
        <v>8</v>
      </c>
      <c r="C76" s="124">
        <v>0</v>
      </c>
      <c r="D76" s="205"/>
      <c r="E76" s="205"/>
      <c r="F76" s="181">
        <f aca="true" t="shared" si="10" ref="F76:AC76">IF(F75&gt;0,F75,0)</f>
        <v>0</v>
      </c>
      <c r="G76" s="181">
        <f t="shared" si="10"/>
        <v>0</v>
      </c>
      <c r="H76" s="181">
        <f t="shared" si="10"/>
        <v>0</v>
      </c>
      <c r="I76" s="181">
        <f>IF(I75&gt;0,I75,0)</f>
        <v>0</v>
      </c>
      <c r="J76" s="181">
        <f t="shared" si="10"/>
        <v>0</v>
      </c>
      <c r="K76" s="181">
        <f t="shared" si="10"/>
        <v>0</v>
      </c>
      <c r="L76" s="181">
        <f t="shared" si="10"/>
        <v>0</v>
      </c>
      <c r="M76" s="181">
        <f t="shared" si="10"/>
        <v>0</v>
      </c>
      <c r="N76" s="181">
        <f t="shared" si="10"/>
        <v>0</v>
      </c>
      <c r="O76" s="181">
        <f t="shared" si="10"/>
        <v>0</v>
      </c>
      <c r="P76" s="181">
        <f t="shared" si="10"/>
        <v>0</v>
      </c>
      <c r="Q76" s="181">
        <f t="shared" si="10"/>
        <v>0</v>
      </c>
      <c r="R76" s="181">
        <f t="shared" si="10"/>
        <v>0</v>
      </c>
      <c r="S76" s="181">
        <f t="shared" si="10"/>
        <v>0</v>
      </c>
      <c r="T76" s="181">
        <f t="shared" si="10"/>
        <v>0</v>
      </c>
      <c r="U76" s="181">
        <f t="shared" si="10"/>
        <v>0</v>
      </c>
      <c r="V76" s="181">
        <f t="shared" si="10"/>
        <v>0</v>
      </c>
      <c r="W76" s="181">
        <f t="shared" si="10"/>
        <v>0</v>
      </c>
      <c r="X76" s="181">
        <f t="shared" si="10"/>
        <v>0</v>
      </c>
      <c r="Y76" s="181">
        <f t="shared" si="10"/>
        <v>0</v>
      </c>
      <c r="Z76" s="181">
        <f t="shared" si="10"/>
        <v>0</v>
      </c>
      <c r="AA76" s="181">
        <f t="shared" si="10"/>
        <v>0</v>
      </c>
      <c r="AB76" s="181">
        <f t="shared" si="10"/>
        <v>0</v>
      </c>
      <c r="AC76" s="181">
        <f t="shared" si="10"/>
        <v>0</v>
      </c>
      <c r="AD76" s="123"/>
      <c r="AE76" s="108"/>
      <c r="AF76" s="108"/>
      <c r="AG76" s="108"/>
      <c r="AH76" s="108"/>
      <c r="AI76" s="108"/>
      <c r="AJ76" s="108"/>
      <c r="AK76" s="108"/>
      <c r="AL76" s="75"/>
      <c r="AM76" s="75"/>
      <c r="AN76" s="75"/>
      <c r="AO76" s="75"/>
      <c r="AP76" s="75"/>
      <c r="AQ76" s="75"/>
      <c r="AR76" s="75"/>
      <c r="AS76" s="75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</row>
    <row r="77" spans="1:152" s="7" customFormat="1" ht="12.75">
      <c r="A77" s="14"/>
      <c r="B77" s="192" t="s">
        <v>58</v>
      </c>
      <c r="C77" s="134"/>
      <c r="D77" s="135"/>
      <c r="E77" s="205"/>
      <c r="F77" s="181">
        <f aca="true" t="shared" si="11" ref="F77:AC77">IF(F75&lt;0,F75,0)</f>
        <v>0</v>
      </c>
      <c r="G77" s="181">
        <f t="shared" si="11"/>
        <v>0</v>
      </c>
      <c r="H77" s="181">
        <f>IF(H75&lt;0,H75,0)</f>
        <v>0</v>
      </c>
      <c r="I77" s="181">
        <f t="shared" si="11"/>
        <v>0</v>
      </c>
      <c r="J77" s="181">
        <f t="shared" si="11"/>
        <v>0</v>
      </c>
      <c r="K77" s="181">
        <f t="shared" si="11"/>
        <v>0</v>
      </c>
      <c r="L77" s="181">
        <f t="shared" si="11"/>
        <v>0</v>
      </c>
      <c r="M77" s="181">
        <f t="shared" si="11"/>
        <v>0</v>
      </c>
      <c r="N77" s="181">
        <f t="shared" si="11"/>
        <v>0</v>
      </c>
      <c r="O77" s="181">
        <f t="shared" si="11"/>
        <v>0</v>
      </c>
      <c r="P77" s="181">
        <f t="shared" si="11"/>
        <v>0</v>
      </c>
      <c r="Q77" s="181">
        <f t="shared" si="11"/>
        <v>0</v>
      </c>
      <c r="R77" s="181">
        <f t="shared" si="11"/>
        <v>0</v>
      </c>
      <c r="S77" s="181">
        <f t="shared" si="11"/>
        <v>0</v>
      </c>
      <c r="T77" s="181">
        <f t="shared" si="11"/>
        <v>0</v>
      </c>
      <c r="U77" s="181">
        <f t="shared" si="11"/>
        <v>0</v>
      </c>
      <c r="V77" s="181">
        <f t="shared" si="11"/>
        <v>0</v>
      </c>
      <c r="W77" s="181">
        <f t="shared" si="11"/>
        <v>0</v>
      </c>
      <c r="X77" s="181">
        <f t="shared" si="11"/>
        <v>0</v>
      </c>
      <c r="Y77" s="181">
        <f t="shared" si="11"/>
        <v>0</v>
      </c>
      <c r="Z77" s="181">
        <f t="shared" si="11"/>
        <v>0</v>
      </c>
      <c r="AA77" s="181">
        <f t="shared" si="11"/>
        <v>0</v>
      </c>
      <c r="AB77" s="181">
        <f t="shared" si="11"/>
        <v>0</v>
      </c>
      <c r="AC77" s="181">
        <f t="shared" si="11"/>
        <v>0</v>
      </c>
      <c r="AD77" s="123"/>
      <c r="AE77" s="108"/>
      <c r="AF77" s="108"/>
      <c r="AG77" s="108"/>
      <c r="AH77" s="108"/>
      <c r="AI77" s="108"/>
      <c r="AJ77" s="108"/>
      <c r="AK77" s="108"/>
      <c r="AL77" s="75"/>
      <c r="AM77" s="75"/>
      <c r="AN77" s="75"/>
      <c r="AO77" s="75"/>
      <c r="AP77" s="75"/>
      <c r="AQ77" s="75"/>
      <c r="AR77" s="75"/>
      <c r="AS77" s="75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</row>
    <row r="78" spans="1:152" s="7" customFormat="1" ht="12.75">
      <c r="A78" s="14"/>
      <c r="B78" s="192"/>
      <c r="C78" s="134"/>
      <c r="D78" s="135"/>
      <c r="E78" s="205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23"/>
      <c r="AE78" s="108"/>
      <c r="AF78" s="108"/>
      <c r="AG78" s="108"/>
      <c r="AH78" s="108"/>
      <c r="AI78" s="108"/>
      <c r="AJ78" s="108"/>
      <c r="AK78" s="108"/>
      <c r="AL78" s="75"/>
      <c r="AM78" s="75"/>
      <c r="AN78" s="75"/>
      <c r="AO78" s="75"/>
      <c r="AP78" s="75"/>
      <c r="AQ78" s="75"/>
      <c r="AR78" s="75"/>
      <c r="AS78" s="75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</row>
    <row r="79" spans="1:152" s="7" customFormat="1" ht="12.75">
      <c r="A79" s="14"/>
      <c r="B79" s="192"/>
      <c r="C79" s="134"/>
      <c r="D79" s="135"/>
      <c r="E79" s="205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23"/>
      <c r="AE79" s="108"/>
      <c r="AF79" s="108"/>
      <c r="AG79" s="108"/>
      <c r="AH79" s="108"/>
      <c r="AI79" s="108"/>
      <c r="AJ79" s="108"/>
      <c r="AK79" s="108"/>
      <c r="AL79" s="75"/>
      <c r="AM79" s="75"/>
      <c r="AN79" s="75"/>
      <c r="AO79" s="75"/>
      <c r="AP79" s="75"/>
      <c r="AQ79" s="75"/>
      <c r="AR79" s="75"/>
      <c r="AS79" s="75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</row>
    <row r="80" spans="1:152" s="7" customFormat="1" ht="12.75">
      <c r="A80" s="14"/>
      <c r="B80" s="192" t="s">
        <v>15</v>
      </c>
      <c r="C80" s="134"/>
      <c r="D80" s="135"/>
      <c r="E80" s="205"/>
      <c r="F80" s="85">
        <v>0</v>
      </c>
      <c r="G80" s="85">
        <v>0</v>
      </c>
      <c r="H80" s="181">
        <f>H76</f>
        <v>0</v>
      </c>
      <c r="I80" s="181">
        <f aca="true" t="shared" si="12" ref="I80:AC81">I76</f>
        <v>0</v>
      </c>
      <c r="J80" s="181">
        <f t="shared" si="12"/>
        <v>0</v>
      </c>
      <c r="K80" s="181">
        <f t="shared" si="12"/>
        <v>0</v>
      </c>
      <c r="L80" s="181">
        <f t="shared" si="12"/>
        <v>0</v>
      </c>
      <c r="M80" s="181">
        <f t="shared" si="12"/>
        <v>0</v>
      </c>
      <c r="N80" s="181">
        <f t="shared" si="12"/>
        <v>0</v>
      </c>
      <c r="O80" s="181">
        <f t="shared" si="12"/>
        <v>0</v>
      </c>
      <c r="P80" s="181">
        <f t="shared" si="12"/>
        <v>0</v>
      </c>
      <c r="Q80" s="181">
        <f t="shared" si="12"/>
        <v>0</v>
      </c>
      <c r="R80" s="181">
        <f t="shared" si="12"/>
        <v>0</v>
      </c>
      <c r="S80" s="181">
        <f t="shared" si="12"/>
        <v>0</v>
      </c>
      <c r="T80" s="181">
        <f t="shared" si="12"/>
        <v>0</v>
      </c>
      <c r="U80" s="181">
        <f t="shared" si="12"/>
        <v>0</v>
      </c>
      <c r="V80" s="181">
        <f t="shared" si="12"/>
        <v>0</v>
      </c>
      <c r="W80" s="181">
        <f t="shared" si="12"/>
        <v>0</v>
      </c>
      <c r="X80" s="181">
        <f t="shared" si="12"/>
        <v>0</v>
      </c>
      <c r="Y80" s="181">
        <f t="shared" si="12"/>
        <v>0</v>
      </c>
      <c r="Z80" s="181">
        <f t="shared" si="12"/>
        <v>0</v>
      </c>
      <c r="AA80" s="181">
        <f t="shared" si="12"/>
        <v>0</v>
      </c>
      <c r="AB80" s="181">
        <f t="shared" si="12"/>
        <v>0</v>
      </c>
      <c r="AC80" s="181">
        <f t="shared" si="12"/>
        <v>0</v>
      </c>
      <c r="AD80" s="123"/>
      <c r="AE80" s="108"/>
      <c r="AF80" s="108"/>
      <c r="AG80" s="108"/>
      <c r="AH80" s="108"/>
      <c r="AI80" s="108"/>
      <c r="AJ80" s="108"/>
      <c r="AK80" s="108"/>
      <c r="AL80" s="75"/>
      <c r="AM80" s="75"/>
      <c r="AN80" s="75"/>
      <c r="AO80" s="75"/>
      <c r="AP80" s="75"/>
      <c r="AQ80" s="75"/>
      <c r="AR80" s="75"/>
      <c r="AS80" s="75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</row>
    <row r="81" spans="1:152" s="7" customFormat="1" ht="12.75">
      <c r="A81" s="14"/>
      <c r="B81" s="192" t="s">
        <v>16</v>
      </c>
      <c r="C81" s="134"/>
      <c r="D81" s="135"/>
      <c r="E81" s="205"/>
      <c r="F81" s="85">
        <v>0</v>
      </c>
      <c r="G81" s="85">
        <v>0</v>
      </c>
      <c r="H81" s="181">
        <f>H77</f>
        <v>0</v>
      </c>
      <c r="I81" s="181">
        <f t="shared" si="12"/>
        <v>0</v>
      </c>
      <c r="J81" s="181">
        <f t="shared" si="12"/>
        <v>0</v>
      </c>
      <c r="K81" s="181">
        <f t="shared" si="12"/>
        <v>0</v>
      </c>
      <c r="L81" s="181">
        <f t="shared" si="12"/>
        <v>0</v>
      </c>
      <c r="M81" s="181">
        <f>M77</f>
        <v>0</v>
      </c>
      <c r="N81" s="181">
        <f t="shared" si="12"/>
        <v>0</v>
      </c>
      <c r="O81" s="181">
        <f t="shared" si="12"/>
        <v>0</v>
      </c>
      <c r="P81" s="181">
        <f t="shared" si="12"/>
        <v>0</v>
      </c>
      <c r="Q81" s="181">
        <f t="shared" si="12"/>
        <v>0</v>
      </c>
      <c r="R81" s="181">
        <f t="shared" si="12"/>
        <v>0</v>
      </c>
      <c r="S81" s="181">
        <f t="shared" si="12"/>
        <v>0</v>
      </c>
      <c r="T81" s="181">
        <f t="shared" si="12"/>
        <v>0</v>
      </c>
      <c r="U81" s="181">
        <f t="shared" si="12"/>
        <v>0</v>
      </c>
      <c r="V81" s="181">
        <f t="shared" si="12"/>
        <v>0</v>
      </c>
      <c r="W81" s="181">
        <f t="shared" si="12"/>
        <v>0</v>
      </c>
      <c r="X81" s="181">
        <f t="shared" si="12"/>
        <v>0</v>
      </c>
      <c r="Y81" s="181">
        <f t="shared" si="12"/>
        <v>0</v>
      </c>
      <c r="Z81" s="181">
        <f t="shared" si="12"/>
        <v>0</v>
      </c>
      <c r="AA81" s="181">
        <f t="shared" si="12"/>
        <v>0</v>
      </c>
      <c r="AB81" s="181">
        <f t="shared" si="12"/>
        <v>0</v>
      </c>
      <c r="AC81" s="181">
        <f t="shared" si="12"/>
        <v>0</v>
      </c>
      <c r="AD81" s="123"/>
      <c r="AE81" s="108"/>
      <c r="AF81" s="108"/>
      <c r="AG81" s="108"/>
      <c r="AH81" s="108"/>
      <c r="AI81" s="108"/>
      <c r="AJ81" s="108"/>
      <c r="AK81" s="108"/>
      <c r="AL81" s="75"/>
      <c r="AM81" s="75"/>
      <c r="AN81" s="75"/>
      <c r="AO81" s="75"/>
      <c r="AP81" s="75"/>
      <c r="AQ81" s="75"/>
      <c r="AR81" s="75"/>
      <c r="AS81" s="75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</row>
    <row r="82" spans="1:45" s="22" customFormat="1" ht="20.25" customHeight="1">
      <c r="A82" s="23"/>
      <c r="B82" s="136"/>
      <c r="C82" s="135"/>
      <c r="D82" s="135"/>
      <c r="E82" s="129">
        <v>0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08"/>
      <c r="AF82" s="108"/>
      <c r="AG82" s="108"/>
      <c r="AH82" s="108"/>
      <c r="AI82" s="108"/>
      <c r="AJ82" s="108"/>
      <c r="AK82" s="108"/>
      <c r="AL82" s="75"/>
      <c r="AM82" s="75"/>
      <c r="AN82" s="75"/>
      <c r="AO82" s="75"/>
      <c r="AP82" s="75"/>
      <c r="AQ82" s="75"/>
      <c r="AR82" s="75"/>
      <c r="AS82" s="75"/>
    </row>
    <row r="83" spans="1:152" s="9" customFormat="1" ht="24.75" customHeight="1">
      <c r="A83" s="8"/>
      <c r="B83" s="192" t="s">
        <v>9</v>
      </c>
      <c r="C83" s="125">
        <f>C29+C37+C38+C49+C56+C62+C80</f>
        <v>0</v>
      </c>
      <c r="D83" s="113"/>
      <c r="E83" s="113">
        <f>E38+E49+E72+E80</f>
        <v>0</v>
      </c>
      <c r="F83" s="182">
        <f>F38+F48+F70+F74+F80+F81</f>
        <v>0</v>
      </c>
      <c r="G83" s="182">
        <f aca="true" t="shared" si="13" ref="G83:AC83">G38+G48+G70+G74+G80+G81</f>
        <v>0</v>
      </c>
      <c r="H83" s="182">
        <f t="shared" si="13"/>
        <v>0</v>
      </c>
      <c r="I83" s="182">
        <f>I38+I48+I70+I74+I80+I81</f>
        <v>0</v>
      </c>
      <c r="J83" s="182">
        <f t="shared" si="13"/>
        <v>0</v>
      </c>
      <c r="K83" s="182">
        <f t="shared" si="13"/>
        <v>0</v>
      </c>
      <c r="L83" s="182">
        <f>L38+L48+L70+L74+L80+L81</f>
        <v>0</v>
      </c>
      <c r="M83" s="182">
        <f t="shared" si="13"/>
        <v>0</v>
      </c>
      <c r="N83" s="182">
        <f t="shared" si="13"/>
        <v>0</v>
      </c>
      <c r="O83" s="182">
        <f t="shared" si="13"/>
        <v>0</v>
      </c>
      <c r="P83" s="182">
        <f t="shared" si="13"/>
        <v>0</v>
      </c>
      <c r="Q83" s="182">
        <f t="shared" si="13"/>
        <v>0</v>
      </c>
      <c r="R83" s="182">
        <f>R38+R48+R70+R74+R80+R81</f>
        <v>0</v>
      </c>
      <c r="S83" s="182">
        <f t="shared" si="13"/>
        <v>0</v>
      </c>
      <c r="T83" s="182">
        <f t="shared" si="13"/>
        <v>0</v>
      </c>
      <c r="U83" s="182">
        <f t="shared" si="13"/>
        <v>0</v>
      </c>
      <c r="V83" s="182">
        <f t="shared" si="13"/>
        <v>0</v>
      </c>
      <c r="W83" s="182">
        <f t="shared" si="13"/>
        <v>0</v>
      </c>
      <c r="X83" s="182">
        <f t="shared" si="13"/>
        <v>0</v>
      </c>
      <c r="Y83" s="182">
        <f t="shared" si="13"/>
        <v>0</v>
      </c>
      <c r="Z83" s="182">
        <f t="shared" si="13"/>
        <v>0</v>
      </c>
      <c r="AA83" s="182">
        <f t="shared" si="13"/>
        <v>0</v>
      </c>
      <c r="AB83" s="182">
        <f t="shared" si="13"/>
        <v>0</v>
      </c>
      <c r="AC83" s="182">
        <f t="shared" si="13"/>
        <v>0</v>
      </c>
      <c r="AD83" s="114"/>
      <c r="AE83" s="115"/>
      <c r="AF83" s="115"/>
      <c r="AG83" s="115"/>
      <c r="AH83" s="115"/>
      <c r="AI83" s="115"/>
      <c r="AJ83" s="115"/>
      <c r="AK83" s="115"/>
      <c r="AL83" s="76"/>
      <c r="AM83" s="76"/>
      <c r="AN83" s="76"/>
      <c r="AO83" s="76"/>
      <c r="AP83" s="76"/>
      <c r="AQ83" s="76"/>
      <c r="AR83" s="76"/>
      <c r="AS83" s="76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</row>
    <row r="84" spans="1:45" s="22" customFormat="1" ht="12.75">
      <c r="A84" s="25"/>
      <c r="B84" s="137"/>
      <c r="C84" s="204"/>
      <c r="D84" s="204"/>
      <c r="E84" s="204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8"/>
      <c r="AF84" s="108"/>
      <c r="AG84" s="108"/>
      <c r="AH84" s="108"/>
      <c r="AI84" s="108"/>
      <c r="AJ84" s="108"/>
      <c r="AK84" s="108"/>
      <c r="AL84" s="75"/>
      <c r="AM84" s="75"/>
      <c r="AN84" s="75"/>
      <c r="AO84" s="75"/>
      <c r="AP84" s="75"/>
      <c r="AQ84" s="75"/>
      <c r="AR84" s="75"/>
      <c r="AS84" s="75"/>
    </row>
    <row r="85" spans="1:152" s="9" customFormat="1" ht="18.75" customHeight="1">
      <c r="A85" s="16"/>
      <c r="B85" s="192" t="s">
        <v>10</v>
      </c>
      <c r="C85" s="125" t="e">
        <f>C26-C83</f>
        <v>#REF!</v>
      </c>
      <c r="D85" s="113"/>
      <c r="E85" s="113">
        <f aca="true" t="shared" si="14" ref="E85:AC85">E26-E83</f>
        <v>0</v>
      </c>
      <c r="F85" s="182">
        <f>F26-F83</f>
        <v>0</v>
      </c>
      <c r="G85" s="182">
        <f t="shared" si="14"/>
        <v>0</v>
      </c>
      <c r="H85" s="182">
        <f t="shared" si="14"/>
        <v>0</v>
      </c>
      <c r="I85" s="182">
        <f t="shared" si="14"/>
        <v>0</v>
      </c>
      <c r="J85" s="182">
        <f t="shared" si="14"/>
        <v>0</v>
      </c>
      <c r="K85" s="182">
        <f t="shared" si="14"/>
        <v>0</v>
      </c>
      <c r="L85" s="182">
        <f t="shared" si="14"/>
        <v>0</v>
      </c>
      <c r="M85" s="182">
        <f t="shared" si="14"/>
        <v>0</v>
      </c>
      <c r="N85" s="182">
        <f t="shared" si="14"/>
        <v>0</v>
      </c>
      <c r="O85" s="182">
        <f t="shared" si="14"/>
        <v>0</v>
      </c>
      <c r="P85" s="182">
        <f t="shared" si="14"/>
        <v>0</v>
      </c>
      <c r="Q85" s="182">
        <f t="shared" si="14"/>
        <v>0</v>
      </c>
      <c r="R85" s="182">
        <f t="shared" si="14"/>
        <v>0</v>
      </c>
      <c r="S85" s="182">
        <f t="shared" si="14"/>
        <v>0</v>
      </c>
      <c r="T85" s="182">
        <f t="shared" si="14"/>
        <v>0</v>
      </c>
      <c r="U85" s="182">
        <f t="shared" si="14"/>
        <v>0</v>
      </c>
      <c r="V85" s="182">
        <f t="shared" si="14"/>
        <v>0</v>
      </c>
      <c r="W85" s="182">
        <f t="shared" si="14"/>
        <v>0</v>
      </c>
      <c r="X85" s="182">
        <f t="shared" si="14"/>
        <v>0</v>
      </c>
      <c r="Y85" s="182">
        <f t="shared" si="14"/>
        <v>0</v>
      </c>
      <c r="Z85" s="182">
        <f t="shared" si="14"/>
        <v>0</v>
      </c>
      <c r="AA85" s="182">
        <f t="shared" si="14"/>
        <v>0</v>
      </c>
      <c r="AB85" s="182">
        <f t="shared" si="14"/>
        <v>0</v>
      </c>
      <c r="AC85" s="182">
        <f t="shared" si="14"/>
        <v>0</v>
      </c>
      <c r="AD85" s="114"/>
      <c r="AE85" s="115"/>
      <c r="AF85" s="115"/>
      <c r="AG85" s="115"/>
      <c r="AH85" s="115"/>
      <c r="AI85" s="115"/>
      <c r="AJ85" s="115"/>
      <c r="AK85" s="115"/>
      <c r="AL85" s="76"/>
      <c r="AM85" s="76"/>
      <c r="AN85" s="76"/>
      <c r="AO85" s="76"/>
      <c r="AP85" s="76"/>
      <c r="AQ85" s="76"/>
      <c r="AR85" s="76"/>
      <c r="AS85" s="76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</row>
    <row r="86" spans="1:45" s="27" customFormat="1" ht="16.5" customHeight="1">
      <c r="A86" s="26"/>
      <c r="B86" s="138"/>
      <c r="C86" s="103"/>
      <c r="D86" s="103"/>
      <c r="E86" s="10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15"/>
      <c r="AF86" s="115"/>
      <c r="AG86" s="115"/>
      <c r="AH86" s="115"/>
      <c r="AI86" s="115"/>
      <c r="AJ86" s="115"/>
      <c r="AK86" s="115"/>
      <c r="AL86" s="76"/>
      <c r="AM86" s="76"/>
      <c r="AN86" s="76"/>
      <c r="AO86" s="76"/>
      <c r="AP86" s="76"/>
      <c r="AQ86" s="76"/>
      <c r="AR86" s="76"/>
      <c r="AS86" s="76"/>
    </row>
    <row r="87" spans="1:152" s="9" customFormat="1" ht="27.75" customHeight="1">
      <c r="A87" s="16"/>
      <c r="B87" s="197" t="s">
        <v>42</v>
      </c>
      <c r="C87" s="125"/>
      <c r="D87" s="113"/>
      <c r="E87" s="113">
        <f>E25-E83</f>
        <v>0</v>
      </c>
      <c r="F87" s="182">
        <f>F25-F83</f>
        <v>0</v>
      </c>
      <c r="G87" s="182">
        <f aca="true" t="shared" si="15" ref="G87:AC87">G25-G83</f>
        <v>0</v>
      </c>
      <c r="H87" s="182">
        <f t="shared" si="15"/>
        <v>0</v>
      </c>
      <c r="I87" s="182">
        <f t="shared" si="15"/>
        <v>0</v>
      </c>
      <c r="J87" s="182">
        <f t="shared" si="15"/>
        <v>0</v>
      </c>
      <c r="K87" s="182">
        <f t="shared" si="15"/>
        <v>0</v>
      </c>
      <c r="L87" s="182">
        <f t="shared" si="15"/>
        <v>0</v>
      </c>
      <c r="M87" s="182">
        <f t="shared" si="15"/>
        <v>0</v>
      </c>
      <c r="N87" s="182">
        <f t="shared" si="15"/>
        <v>0</v>
      </c>
      <c r="O87" s="182">
        <f t="shared" si="15"/>
        <v>0</v>
      </c>
      <c r="P87" s="182">
        <f t="shared" si="15"/>
        <v>0</v>
      </c>
      <c r="Q87" s="182">
        <f t="shared" si="15"/>
        <v>0</v>
      </c>
      <c r="R87" s="182">
        <f t="shared" si="15"/>
        <v>0</v>
      </c>
      <c r="S87" s="182">
        <f t="shared" si="15"/>
        <v>0</v>
      </c>
      <c r="T87" s="182">
        <f t="shared" si="15"/>
        <v>0</v>
      </c>
      <c r="U87" s="182">
        <f t="shared" si="15"/>
        <v>0</v>
      </c>
      <c r="V87" s="182">
        <f t="shared" si="15"/>
        <v>0</v>
      </c>
      <c r="W87" s="182">
        <f t="shared" si="15"/>
        <v>0</v>
      </c>
      <c r="X87" s="182">
        <f t="shared" si="15"/>
        <v>0</v>
      </c>
      <c r="Y87" s="182">
        <f t="shared" si="15"/>
        <v>0</v>
      </c>
      <c r="Z87" s="182">
        <f t="shared" si="15"/>
        <v>0</v>
      </c>
      <c r="AA87" s="182">
        <f t="shared" si="15"/>
        <v>0</v>
      </c>
      <c r="AB87" s="182">
        <f t="shared" si="15"/>
        <v>0</v>
      </c>
      <c r="AC87" s="182">
        <f t="shared" si="15"/>
        <v>0</v>
      </c>
      <c r="AD87" s="114"/>
      <c r="AE87" s="115"/>
      <c r="AF87" s="115"/>
      <c r="AG87" s="115"/>
      <c r="AH87" s="115"/>
      <c r="AI87" s="115"/>
      <c r="AJ87" s="115"/>
      <c r="AK87" s="115"/>
      <c r="AL87" s="76"/>
      <c r="AM87" s="76"/>
      <c r="AN87" s="76"/>
      <c r="AO87" s="76"/>
      <c r="AP87" s="76"/>
      <c r="AQ87" s="76"/>
      <c r="AR87" s="76"/>
      <c r="AS87" s="76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</row>
    <row r="88" spans="1:45" s="22" customFormat="1" ht="12.75">
      <c r="A88" s="25"/>
      <c r="B88" s="137"/>
      <c r="C88" s="204"/>
      <c r="D88" s="204"/>
      <c r="E88" s="204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8"/>
      <c r="AF88" s="108"/>
      <c r="AG88" s="108"/>
      <c r="AH88" s="108"/>
      <c r="AI88" s="108"/>
      <c r="AJ88" s="108"/>
      <c r="AK88" s="108"/>
      <c r="AL88" s="75"/>
      <c r="AM88" s="75"/>
      <c r="AN88" s="75"/>
      <c r="AO88" s="75"/>
      <c r="AP88" s="75"/>
      <c r="AQ88" s="75"/>
      <c r="AR88" s="75"/>
      <c r="AS88" s="75"/>
    </row>
    <row r="89" spans="1:152" s="7" customFormat="1" ht="15" customHeight="1">
      <c r="A89" s="6"/>
      <c r="B89" s="195" t="s">
        <v>11</v>
      </c>
      <c r="C89" s="140"/>
      <c r="D89" s="141"/>
      <c r="E89" s="141">
        <v>0</v>
      </c>
      <c r="F89" s="147">
        <v>0</v>
      </c>
      <c r="G89" s="173">
        <v>0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0</v>
      </c>
      <c r="S89" s="173">
        <v>0</v>
      </c>
      <c r="T89" s="173">
        <v>0</v>
      </c>
      <c r="U89" s="173">
        <v>0</v>
      </c>
      <c r="V89" s="173">
        <v>0</v>
      </c>
      <c r="W89" s="173">
        <v>0</v>
      </c>
      <c r="X89" s="173">
        <v>0</v>
      </c>
      <c r="Y89" s="173">
        <v>0</v>
      </c>
      <c r="Z89" s="173">
        <v>0</v>
      </c>
      <c r="AA89" s="173">
        <v>0</v>
      </c>
      <c r="AB89" s="173">
        <v>0</v>
      </c>
      <c r="AC89" s="173">
        <v>0</v>
      </c>
      <c r="AD89" s="142"/>
      <c r="AE89" s="108"/>
      <c r="AF89" s="108"/>
      <c r="AG89" s="108"/>
      <c r="AH89" s="108"/>
      <c r="AI89" s="108"/>
      <c r="AJ89" s="108"/>
      <c r="AK89" s="108"/>
      <c r="AL89" s="75"/>
      <c r="AM89" s="75"/>
      <c r="AN89" s="75"/>
      <c r="AO89" s="75"/>
      <c r="AP89" s="75"/>
      <c r="AQ89" s="75"/>
      <c r="AR89" s="75"/>
      <c r="AS89" s="75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</row>
    <row r="90" spans="1:152" s="7" customFormat="1" ht="12.75">
      <c r="A90" s="6"/>
      <c r="B90" s="195" t="s">
        <v>12</v>
      </c>
      <c r="C90" s="109">
        <v>0</v>
      </c>
      <c r="D90" s="110"/>
      <c r="E90" s="110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7">
        <v>0</v>
      </c>
      <c r="O90" s="147">
        <v>0</v>
      </c>
      <c r="P90" s="147">
        <v>0</v>
      </c>
      <c r="Q90" s="147">
        <v>0</v>
      </c>
      <c r="R90" s="147">
        <v>0</v>
      </c>
      <c r="S90" s="147">
        <v>0</v>
      </c>
      <c r="T90" s="147">
        <v>0</v>
      </c>
      <c r="U90" s="147">
        <v>0</v>
      </c>
      <c r="V90" s="147">
        <v>0</v>
      </c>
      <c r="W90" s="147">
        <v>0</v>
      </c>
      <c r="X90" s="147">
        <v>0</v>
      </c>
      <c r="Y90" s="147">
        <v>0</v>
      </c>
      <c r="Z90" s="147">
        <v>0</v>
      </c>
      <c r="AA90" s="147">
        <v>0</v>
      </c>
      <c r="AB90" s="147">
        <v>0</v>
      </c>
      <c r="AC90" s="147">
        <v>0</v>
      </c>
      <c r="AD90" s="111"/>
      <c r="AE90" s="108"/>
      <c r="AF90" s="108"/>
      <c r="AG90" s="108"/>
      <c r="AH90" s="108"/>
      <c r="AI90" s="108"/>
      <c r="AJ90" s="108"/>
      <c r="AK90" s="108"/>
      <c r="AL90" s="75"/>
      <c r="AM90" s="75"/>
      <c r="AN90" s="75"/>
      <c r="AO90" s="75"/>
      <c r="AP90" s="75"/>
      <c r="AQ90" s="75"/>
      <c r="AR90" s="75"/>
      <c r="AS90" s="75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</row>
    <row r="91" spans="1:152" s="9" customFormat="1" ht="12.75">
      <c r="A91" s="17"/>
      <c r="B91" s="192" t="s">
        <v>40</v>
      </c>
      <c r="C91" s="125" t="e">
        <f>#REF!+#REF!+#REF!+#REF!+C89+C90</f>
        <v>#REF!</v>
      </c>
      <c r="D91" s="113"/>
      <c r="E91" s="113"/>
      <c r="F91" s="182">
        <f>SUM(F89:F90)</f>
        <v>0</v>
      </c>
      <c r="G91" s="182">
        <f aca="true" t="shared" si="16" ref="G91:AC91">SUM(G89:G90)</f>
        <v>0</v>
      </c>
      <c r="H91" s="182">
        <f t="shared" si="16"/>
        <v>0</v>
      </c>
      <c r="I91" s="182">
        <f t="shared" si="16"/>
        <v>0</v>
      </c>
      <c r="J91" s="182">
        <f t="shared" si="16"/>
        <v>0</v>
      </c>
      <c r="K91" s="182">
        <f t="shared" si="16"/>
        <v>0</v>
      </c>
      <c r="L91" s="182">
        <f t="shared" si="16"/>
        <v>0</v>
      </c>
      <c r="M91" s="182">
        <f t="shared" si="16"/>
        <v>0</v>
      </c>
      <c r="N91" s="182">
        <f t="shared" si="16"/>
        <v>0</v>
      </c>
      <c r="O91" s="182">
        <f t="shared" si="16"/>
        <v>0</v>
      </c>
      <c r="P91" s="182">
        <f t="shared" si="16"/>
        <v>0</v>
      </c>
      <c r="Q91" s="182">
        <f t="shared" si="16"/>
        <v>0</v>
      </c>
      <c r="R91" s="182">
        <f t="shared" si="16"/>
        <v>0</v>
      </c>
      <c r="S91" s="182">
        <f t="shared" si="16"/>
        <v>0</v>
      </c>
      <c r="T91" s="182">
        <f t="shared" si="16"/>
        <v>0</v>
      </c>
      <c r="U91" s="182">
        <f t="shared" si="16"/>
        <v>0</v>
      </c>
      <c r="V91" s="182">
        <f t="shared" si="16"/>
        <v>0</v>
      </c>
      <c r="W91" s="182">
        <f t="shared" si="16"/>
        <v>0</v>
      </c>
      <c r="X91" s="182">
        <f t="shared" si="16"/>
        <v>0</v>
      </c>
      <c r="Y91" s="182">
        <f t="shared" si="16"/>
        <v>0</v>
      </c>
      <c r="Z91" s="182">
        <f t="shared" si="16"/>
        <v>0</v>
      </c>
      <c r="AA91" s="182">
        <f t="shared" si="16"/>
        <v>0</v>
      </c>
      <c r="AB91" s="182">
        <f t="shared" si="16"/>
        <v>0</v>
      </c>
      <c r="AC91" s="182">
        <f t="shared" si="16"/>
        <v>0</v>
      </c>
      <c r="AD91" s="130"/>
      <c r="AE91" s="115"/>
      <c r="AF91" s="115"/>
      <c r="AG91" s="115"/>
      <c r="AH91" s="115"/>
      <c r="AI91" s="115"/>
      <c r="AJ91" s="115"/>
      <c r="AK91" s="115"/>
      <c r="AL91" s="76"/>
      <c r="AM91" s="76"/>
      <c r="AN91" s="76"/>
      <c r="AO91" s="76"/>
      <c r="AP91" s="76"/>
      <c r="AQ91" s="76"/>
      <c r="AR91" s="76"/>
      <c r="AS91" s="76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</row>
    <row r="92" spans="1:152" s="7" customFormat="1" ht="15" customHeight="1">
      <c r="A92" s="10"/>
      <c r="B92" s="196" t="s">
        <v>13</v>
      </c>
      <c r="C92" s="124">
        <f>C83-C89-C90</f>
        <v>0</v>
      </c>
      <c r="D92" s="205"/>
      <c r="E92" s="205"/>
      <c r="F92" s="181">
        <f>F83+F91</f>
        <v>0</v>
      </c>
      <c r="G92" s="181">
        <f aca="true" t="shared" si="17" ref="G92:AC92">G83+G91</f>
        <v>0</v>
      </c>
      <c r="H92" s="181">
        <f t="shared" si="17"/>
        <v>0</v>
      </c>
      <c r="I92" s="181">
        <f t="shared" si="17"/>
        <v>0</v>
      </c>
      <c r="J92" s="181">
        <f t="shared" si="17"/>
        <v>0</v>
      </c>
      <c r="K92" s="181">
        <f t="shared" si="17"/>
        <v>0</v>
      </c>
      <c r="L92" s="181">
        <f t="shared" si="17"/>
        <v>0</v>
      </c>
      <c r="M92" s="181">
        <f t="shared" si="17"/>
        <v>0</v>
      </c>
      <c r="N92" s="181">
        <f t="shared" si="17"/>
        <v>0</v>
      </c>
      <c r="O92" s="181">
        <f t="shared" si="17"/>
        <v>0</v>
      </c>
      <c r="P92" s="181">
        <f t="shared" si="17"/>
        <v>0</v>
      </c>
      <c r="Q92" s="181">
        <f t="shared" si="17"/>
        <v>0</v>
      </c>
      <c r="R92" s="181">
        <f t="shared" si="17"/>
        <v>0</v>
      </c>
      <c r="S92" s="181">
        <f t="shared" si="17"/>
        <v>0</v>
      </c>
      <c r="T92" s="181">
        <f t="shared" si="17"/>
        <v>0</v>
      </c>
      <c r="U92" s="181">
        <f t="shared" si="17"/>
        <v>0</v>
      </c>
      <c r="V92" s="181">
        <f t="shared" si="17"/>
        <v>0</v>
      </c>
      <c r="W92" s="181">
        <f t="shared" si="17"/>
        <v>0</v>
      </c>
      <c r="X92" s="181">
        <f t="shared" si="17"/>
        <v>0</v>
      </c>
      <c r="Y92" s="181">
        <f t="shared" si="17"/>
        <v>0</v>
      </c>
      <c r="Z92" s="181">
        <f t="shared" si="17"/>
        <v>0</v>
      </c>
      <c r="AA92" s="181">
        <f t="shared" si="17"/>
        <v>0</v>
      </c>
      <c r="AB92" s="181">
        <f t="shared" si="17"/>
        <v>0</v>
      </c>
      <c r="AC92" s="181">
        <f t="shared" si="17"/>
        <v>0</v>
      </c>
      <c r="AD92" s="123"/>
      <c r="AE92" s="108"/>
      <c r="AF92" s="108"/>
      <c r="AG92" s="108"/>
      <c r="AH92" s="108"/>
      <c r="AI92" s="108"/>
      <c r="AJ92" s="108"/>
      <c r="AK92" s="108"/>
      <c r="AL92" s="75"/>
      <c r="AM92" s="75"/>
      <c r="AN92" s="75"/>
      <c r="AO92" s="75"/>
      <c r="AP92" s="75"/>
      <c r="AQ92" s="75"/>
      <c r="AR92" s="75"/>
      <c r="AS92" s="75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</row>
    <row r="93" spans="1:45" s="22" customFormat="1" ht="16.5" customHeight="1" thickBot="1">
      <c r="A93" s="25"/>
      <c r="B93" s="138"/>
      <c r="C93" s="116"/>
      <c r="D93" s="116"/>
      <c r="E93" s="116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08"/>
      <c r="AF93" s="108"/>
      <c r="AG93" s="108"/>
      <c r="AH93" s="108"/>
      <c r="AI93" s="108"/>
      <c r="AJ93" s="108"/>
      <c r="AK93" s="108"/>
      <c r="AL93" s="75"/>
      <c r="AM93" s="75"/>
      <c r="AN93" s="75"/>
      <c r="AO93" s="75"/>
      <c r="AP93" s="75"/>
      <c r="AQ93" s="75"/>
      <c r="AR93" s="75"/>
      <c r="AS93" s="75"/>
    </row>
    <row r="94" spans="1:152" s="12" customFormat="1" ht="25.5" customHeight="1" thickBot="1">
      <c r="A94" s="11"/>
      <c r="B94" s="194" t="s">
        <v>14</v>
      </c>
      <c r="C94" s="118" t="e">
        <f>C85+C91</f>
        <v>#REF!</v>
      </c>
      <c r="D94" s="119"/>
      <c r="E94" s="144"/>
      <c r="F94" s="193">
        <f>F85-F91</f>
        <v>0</v>
      </c>
      <c r="G94" s="193">
        <f aca="true" t="shared" si="18" ref="G94:AC94">G85-G91</f>
        <v>0</v>
      </c>
      <c r="H94" s="193">
        <f t="shared" si="18"/>
        <v>0</v>
      </c>
      <c r="I94" s="193">
        <f t="shared" si="18"/>
        <v>0</v>
      </c>
      <c r="J94" s="193">
        <f t="shared" si="18"/>
        <v>0</v>
      </c>
      <c r="K94" s="193">
        <f t="shared" si="18"/>
        <v>0</v>
      </c>
      <c r="L94" s="193">
        <f t="shared" si="18"/>
        <v>0</v>
      </c>
      <c r="M94" s="193">
        <f t="shared" si="18"/>
        <v>0</v>
      </c>
      <c r="N94" s="193">
        <f t="shared" si="18"/>
        <v>0</v>
      </c>
      <c r="O94" s="193">
        <f t="shared" si="18"/>
        <v>0</v>
      </c>
      <c r="P94" s="193">
        <f t="shared" si="18"/>
        <v>0</v>
      </c>
      <c r="Q94" s="193">
        <f t="shared" si="18"/>
        <v>0</v>
      </c>
      <c r="R94" s="193">
        <f t="shared" si="18"/>
        <v>0</v>
      </c>
      <c r="S94" s="193">
        <f t="shared" si="18"/>
        <v>0</v>
      </c>
      <c r="T94" s="193">
        <f t="shared" si="18"/>
        <v>0</v>
      </c>
      <c r="U94" s="193">
        <f t="shared" si="18"/>
        <v>0</v>
      </c>
      <c r="V94" s="193">
        <f t="shared" si="18"/>
        <v>0</v>
      </c>
      <c r="W94" s="193">
        <f t="shared" si="18"/>
        <v>0</v>
      </c>
      <c r="X94" s="193">
        <f t="shared" si="18"/>
        <v>0</v>
      </c>
      <c r="Y94" s="193">
        <f t="shared" si="18"/>
        <v>0</v>
      </c>
      <c r="Z94" s="193">
        <f t="shared" si="18"/>
        <v>0</v>
      </c>
      <c r="AA94" s="193">
        <f t="shared" si="18"/>
        <v>0</v>
      </c>
      <c r="AB94" s="193">
        <f t="shared" si="18"/>
        <v>0</v>
      </c>
      <c r="AC94" s="193">
        <f t="shared" si="18"/>
        <v>0</v>
      </c>
      <c r="AD94" s="120"/>
      <c r="AE94" s="121"/>
      <c r="AF94" s="121"/>
      <c r="AG94" s="121"/>
      <c r="AH94" s="121"/>
      <c r="AI94" s="121"/>
      <c r="AJ94" s="121"/>
      <c r="AK94" s="121"/>
      <c r="AL94" s="77"/>
      <c r="AM94" s="77"/>
      <c r="AN94" s="77"/>
      <c r="AO94" s="77"/>
      <c r="AP94" s="77"/>
      <c r="AQ94" s="77"/>
      <c r="AR94" s="77"/>
      <c r="AS94" s="77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</row>
    <row r="95" spans="1:45" s="22" customFormat="1" ht="12.75">
      <c r="A95" s="20"/>
      <c r="B95" s="204"/>
      <c r="C95" s="204"/>
      <c r="D95" s="204"/>
      <c r="E95" s="204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8"/>
      <c r="AF95" s="108"/>
      <c r="AG95" s="108"/>
      <c r="AH95" s="108"/>
      <c r="AI95" s="108"/>
      <c r="AJ95" s="108"/>
      <c r="AK95" s="108"/>
      <c r="AL95" s="75"/>
      <c r="AM95" s="75"/>
      <c r="AN95" s="75"/>
      <c r="AO95" s="75"/>
      <c r="AP95" s="75"/>
      <c r="AQ95" s="75"/>
      <c r="AR95" s="75"/>
      <c r="AS95" s="75"/>
    </row>
    <row r="96" spans="1:45" s="22" customFormat="1" ht="12.75">
      <c r="A96" s="20"/>
      <c r="B96" s="204"/>
      <c r="C96" s="204"/>
      <c r="D96" s="204"/>
      <c r="E96" s="204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8"/>
      <c r="AF96" s="108"/>
      <c r="AG96" s="108"/>
      <c r="AH96" s="108"/>
      <c r="AI96" s="108"/>
      <c r="AJ96" s="108"/>
      <c r="AK96" s="108"/>
      <c r="AL96" s="75"/>
      <c r="AM96" s="75"/>
      <c r="AN96" s="75"/>
      <c r="AO96" s="75"/>
      <c r="AP96" s="75"/>
      <c r="AQ96" s="75"/>
      <c r="AR96" s="75"/>
      <c r="AS96" s="75"/>
    </row>
    <row r="97" spans="1:45" s="19" customFormat="1" ht="12.75">
      <c r="A97" s="4"/>
      <c r="B97" s="145"/>
      <c r="C97" s="93"/>
      <c r="D97" s="93"/>
      <c r="E97" s="93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1"/>
      <c r="AE97" s="92"/>
      <c r="AF97" s="92"/>
      <c r="AG97" s="92"/>
      <c r="AH97" s="92"/>
      <c r="AI97" s="92"/>
      <c r="AJ97" s="92"/>
      <c r="AK97" s="92"/>
      <c r="AL97" s="74"/>
      <c r="AM97" s="74"/>
      <c r="AN97" s="74"/>
      <c r="AO97" s="74"/>
      <c r="AP97" s="74"/>
      <c r="AQ97" s="74"/>
      <c r="AR97" s="74"/>
      <c r="AS97" s="74"/>
    </row>
    <row r="98" spans="1:45" s="19" customFormat="1" ht="12.75">
      <c r="A98" s="4"/>
      <c r="B98" s="145"/>
      <c r="C98" s="93"/>
      <c r="D98" s="93"/>
      <c r="E98" s="93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1"/>
      <c r="AE98" s="92"/>
      <c r="AF98" s="92"/>
      <c r="AG98" s="92"/>
      <c r="AH98" s="92"/>
      <c r="AI98" s="92"/>
      <c r="AJ98" s="92"/>
      <c r="AK98" s="92"/>
      <c r="AL98" s="74"/>
      <c r="AM98" s="74"/>
      <c r="AN98" s="74"/>
      <c r="AO98" s="74"/>
      <c r="AP98" s="74"/>
      <c r="AQ98" s="74"/>
      <c r="AR98" s="74"/>
      <c r="AS98" s="74"/>
    </row>
    <row r="99" spans="1:45" s="19" customFormat="1" ht="12.75">
      <c r="A99" s="4"/>
      <c r="B99" s="145"/>
      <c r="C99" s="93"/>
      <c r="D99" s="93"/>
      <c r="E99" s="93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1"/>
      <c r="AE99" s="92"/>
      <c r="AF99" s="92"/>
      <c r="AG99" s="92"/>
      <c r="AH99" s="92"/>
      <c r="AI99" s="92"/>
      <c r="AJ99" s="92"/>
      <c r="AK99" s="92"/>
      <c r="AL99" s="74"/>
      <c r="AM99" s="74"/>
      <c r="AN99" s="74"/>
      <c r="AO99" s="74"/>
      <c r="AP99" s="74"/>
      <c r="AQ99" s="74"/>
      <c r="AR99" s="74"/>
      <c r="AS99" s="74"/>
    </row>
    <row r="100" spans="1:45" s="19" customFormat="1" ht="12.75">
      <c r="A100" s="4"/>
      <c r="B100" s="145"/>
      <c r="C100" s="93"/>
      <c r="D100" s="93"/>
      <c r="E100" s="93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1"/>
      <c r="AE100" s="92"/>
      <c r="AF100" s="92"/>
      <c r="AG100" s="92"/>
      <c r="AH100" s="92"/>
      <c r="AI100" s="92"/>
      <c r="AJ100" s="92"/>
      <c r="AK100" s="92"/>
      <c r="AL100" s="74"/>
      <c r="AM100" s="74"/>
      <c r="AN100" s="74"/>
      <c r="AO100" s="74"/>
      <c r="AP100" s="74"/>
      <c r="AQ100" s="74"/>
      <c r="AR100" s="74"/>
      <c r="AS100" s="74"/>
    </row>
    <row r="101" spans="1:45" s="19" customFormat="1" ht="12.75">
      <c r="A101" s="4"/>
      <c r="B101" s="145"/>
      <c r="C101" s="93"/>
      <c r="D101" s="93"/>
      <c r="E101" s="93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1"/>
      <c r="AE101" s="92"/>
      <c r="AF101" s="92"/>
      <c r="AG101" s="92"/>
      <c r="AH101" s="92"/>
      <c r="AI101" s="92"/>
      <c r="AJ101" s="92"/>
      <c r="AK101" s="92"/>
      <c r="AL101" s="74"/>
      <c r="AM101" s="74"/>
      <c r="AN101" s="74"/>
      <c r="AO101" s="74"/>
      <c r="AP101" s="74"/>
      <c r="AQ101" s="74"/>
      <c r="AR101" s="74"/>
      <c r="AS101" s="74"/>
    </row>
    <row r="102" spans="1:45" s="19" customFormat="1" ht="12.75">
      <c r="A102" s="4"/>
      <c r="B102" s="145"/>
      <c r="C102" s="93"/>
      <c r="D102" s="93"/>
      <c r="E102" s="93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1"/>
      <c r="AE102" s="92"/>
      <c r="AF102" s="92"/>
      <c r="AG102" s="92"/>
      <c r="AH102" s="92"/>
      <c r="AI102" s="92"/>
      <c r="AJ102" s="92"/>
      <c r="AK102" s="92"/>
      <c r="AL102" s="74"/>
      <c r="AM102" s="74"/>
      <c r="AN102" s="74"/>
      <c r="AO102" s="74"/>
      <c r="AP102" s="74"/>
      <c r="AQ102" s="74"/>
      <c r="AR102" s="74"/>
      <c r="AS102" s="74"/>
    </row>
    <row r="103" spans="1:45" s="19" customFormat="1" ht="12.75">
      <c r="A103" s="4"/>
      <c r="B103" s="145"/>
      <c r="C103" s="93"/>
      <c r="D103" s="93"/>
      <c r="E103" s="93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1"/>
      <c r="AE103" s="92"/>
      <c r="AF103" s="92"/>
      <c r="AG103" s="92"/>
      <c r="AH103" s="92"/>
      <c r="AI103" s="92"/>
      <c r="AJ103" s="92"/>
      <c r="AK103" s="92"/>
      <c r="AL103" s="74"/>
      <c r="AM103" s="74"/>
      <c r="AN103" s="74"/>
      <c r="AO103" s="74"/>
      <c r="AP103" s="74"/>
      <c r="AQ103" s="74"/>
      <c r="AR103" s="74"/>
      <c r="AS103" s="74"/>
    </row>
    <row r="104" spans="1:45" s="19" customFormat="1" ht="12.75">
      <c r="A104" s="4"/>
      <c r="B104" s="145"/>
      <c r="C104" s="93"/>
      <c r="D104" s="93"/>
      <c r="E104" s="93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1"/>
      <c r="AE104" s="92"/>
      <c r="AF104" s="92"/>
      <c r="AG104" s="92"/>
      <c r="AH104" s="92"/>
      <c r="AI104" s="92"/>
      <c r="AJ104" s="92"/>
      <c r="AK104" s="92"/>
      <c r="AL104" s="74"/>
      <c r="AM104" s="74"/>
      <c r="AN104" s="74"/>
      <c r="AO104" s="74"/>
      <c r="AP104" s="74"/>
      <c r="AQ104" s="74"/>
      <c r="AR104" s="74"/>
      <c r="AS104" s="74"/>
    </row>
    <row r="105" spans="1:45" s="19" customFormat="1" ht="12.75">
      <c r="A105" s="4"/>
      <c r="B105" s="145"/>
      <c r="C105" s="93"/>
      <c r="D105" s="93"/>
      <c r="E105" s="93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1"/>
      <c r="AE105" s="92"/>
      <c r="AF105" s="92"/>
      <c r="AG105" s="92"/>
      <c r="AH105" s="92"/>
      <c r="AI105" s="92"/>
      <c r="AJ105" s="92"/>
      <c r="AK105" s="92"/>
      <c r="AL105" s="74"/>
      <c r="AM105" s="74"/>
      <c r="AN105" s="74"/>
      <c r="AO105" s="74"/>
      <c r="AP105" s="74"/>
      <c r="AQ105" s="74"/>
      <c r="AR105" s="74"/>
      <c r="AS105" s="74"/>
    </row>
    <row r="106" spans="1:45" s="19" customFormat="1" ht="12.75">
      <c r="A106" s="4"/>
      <c r="B106" s="145"/>
      <c r="C106" s="93"/>
      <c r="D106" s="93"/>
      <c r="E106" s="93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1"/>
      <c r="AE106" s="92"/>
      <c r="AF106" s="92"/>
      <c r="AG106" s="92"/>
      <c r="AH106" s="92"/>
      <c r="AI106" s="92"/>
      <c r="AJ106" s="92"/>
      <c r="AK106" s="92"/>
      <c r="AL106" s="74"/>
      <c r="AM106" s="74"/>
      <c r="AN106" s="74"/>
      <c r="AO106" s="74"/>
      <c r="AP106" s="74"/>
      <c r="AQ106" s="74"/>
      <c r="AR106" s="74"/>
      <c r="AS106" s="74"/>
    </row>
    <row r="107" spans="1:45" s="19" customFormat="1" ht="12.75">
      <c r="A107" s="4"/>
      <c r="B107" s="145"/>
      <c r="C107" s="93"/>
      <c r="D107" s="93"/>
      <c r="E107" s="93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1"/>
      <c r="AE107" s="92"/>
      <c r="AF107" s="92"/>
      <c r="AG107" s="92"/>
      <c r="AH107" s="92"/>
      <c r="AI107" s="92"/>
      <c r="AJ107" s="92"/>
      <c r="AK107" s="92"/>
      <c r="AL107" s="74"/>
      <c r="AM107" s="74"/>
      <c r="AN107" s="74"/>
      <c r="AO107" s="74"/>
      <c r="AP107" s="74"/>
      <c r="AQ107" s="74"/>
      <c r="AR107" s="74"/>
      <c r="AS107" s="74"/>
    </row>
    <row r="108" spans="1:45" s="19" customFormat="1" ht="12.75">
      <c r="A108" s="4"/>
      <c r="B108" s="145"/>
      <c r="C108" s="93"/>
      <c r="D108" s="93"/>
      <c r="E108" s="93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1"/>
      <c r="AE108" s="92"/>
      <c r="AF108" s="92"/>
      <c r="AG108" s="92"/>
      <c r="AH108" s="92"/>
      <c r="AI108" s="92"/>
      <c r="AJ108" s="92"/>
      <c r="AK108" s="92"/>
      <c r="AL108" s="74"/>
      <c r="AM108" s="74"/>
      <c r="AN108" s="74"/>
      <c r="AO108" s="74"/>
      <c r="AP108" s="74"/>
      <c r="AQ108" s="74"/>
      <c r="AR108" s="74"/>
      <c r="AS108" s="74"/>
    </row>
    <row r="109" spans="1:45" s="19" customFormat="1" ht="12.75">
      <c r="A109" s="4"/>
      <c r="B109" s="145"/>
      <c r="C109" s="93"/>
      <c r="D109" s="93"/>
      <c r="E109" s="93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1"/>
      <c r="AE109" s="92"/>
      <c r="AF109" s="92"/>
      <c r="AG109" s="92"/>
      <c r="AH109" s="92"/>
      <c r="AI109" s="92"/>
      <c r="AJ109" s="92"/>
      <c r="AK109" s="92"/>
      <c r="AL109" s="74"/>
      <c r="AM109" s="74"/>
      <c r="AN109" s="74"/>
      <c r="AO109" s="74"/>
      <c r="AP109" s="74"/>
      <c r="AQ109" s="74"/>
      <c r="AR109" s="74"/>
      <c r="AS109" s="74"/>
    </row>
    <row r="110" spans="1:45" s="19" customFormat="1" ht="12.75">
      <c r="A110" s="4"/>
      <c r="B110" s="145"/>
      <c r="C110" s="93"/>
      <c r="D110" s="93"/>
      <c r="E110" s="93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1"/>
      <c r="AE110" s="92"/>
      <c r="AF110" s="92"/>
      <c r="AG110" s="92"/>
      <c r="AH110" s="92"/>
      <c r="AI110" s="92"/>
      <c r="AJ110" s="92"/>
      <c r="AK110" s="92"/>
      <c r="AL110" s="74"/>
      <c r="AM110" s="74"/>
      <c r="AN110" s="74"/>
      <c r="AO110" s="74"/>
      <c r="AP110" s="74"/>
      <c r="AQ110" s="74"/>
      <c r="AR110" s="74"/>
      <c r="AS110" s="74"/>
    </row>
    <row r="111" spans="1:45" s="19" customFormat="1" ht="12.75">
      <c r="A111" s="4"/>
      <c r="B111" s="145"/>
      <c r="C111" s="93"/>
      <c r="D111" s="93"/>
      <c r="E111" s="93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1"/>
      <c r="AE111" s="92"/>
      <c r="AF111" s="92"/>
      <c r="AG111" s="92"/>
      <c r="AH111" s="92"/>
      <c r="AI111" s="92"/>
      <c r="AJ111" s="92"/>
      <c r="AK111" s="92"/>
      <c r="AL111" s="74"/>
      <c r="AM111" s="74"/>
      <c r="AN111" s="74"/>
      <c r="AO111" s="74"/>
      <c r="AP111" s="74"/>
      <c r="AQ111" s="74"/>
      <c r="AR111" s="74"/>
      <c r="AS111" s="74"/>
    </row>
    <row r="112" spans="1:45" s="19" customFormat="1" ht="12.75">
      <c r="A112" s="4"/>
      <c r="B112" s="145"/>
      <c r="C112" s="93"/>
      <c r="D112" s="93"/>
      <c r="E112" s="93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1"/>
      <c r="AE112" s="92"/>
      <c r="AF112" s="92"/>
      <c r="AG112" s="92"/>
      <c r="AH112" s="92"/>
      <c r="AI112" s="92"/>
      <c r="AJ112" s="92"/>
      <c r="AK112" s="92"/>
      <c r="AL112" s="74"/>
      <c r="AM112" s="74"/>
      <c r="AN112" s="74"/>
      <c r="AO112" s="74"/>
      <c r="AP112" s="74"/>
      <c r="AQ112" s="74"/>
      <c r="AR112" s="74"/>
      <c r="AS112" s="74"/>
    </row>
    <row r="113" spans="1:45" s="19" customFormat="1" ht="12.75">
      <c r="A113" s="4"/>
      <c r="B113" s="145"/>
      <c r="C113" s="93"/>
      <c r="D113" s="93"/>
      <c r="E113" s="93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1"/>
      <c r="AE113" s="92"/>
      <c r="AF113" s="92"/>
      <c r="AG113" s="92"/>
      <c r="AH113" s="92"/>
      <c r="AI113" s="92"/>
      <c r="AJ113" s="92"/>
      <c r="AK113" s="92"/>
      <c r="AL113" s="74"/>
      <c r="AM113" s="74"/>
      <c r="AN113" s="74"/>
      <c r="AO113" s="74"/>
      <c r="AP113" s="74"/>
      <c r="AQ113" s="74"/>
      <c r="AR113" s="74"/>
      <c r="AS113" s="74"/>
    </row>
    <row r="114" spans="1:45" s="19" customFormat="1" ht="12.75">
      <c r="A114" s="4"/>
      <c r="B114" s="145"/>
      <c r="C114" s="93"/>
      <c r="D114" s="93"/>
      <c r="E114" s="93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1"/>
      <c r="AE114" s="92"/>
      <c r="AF114" s="92"/>
      <c r="AG114" s="92"/>
      <c r="AH114" s="92"/>
      <c r="AI114" s="92"/>
      <c r="AJ114" s="92"/>
      <c r="AK114" s="92"/>
      <c r="AL114" s="74"/>
      <c r="AM114" s="74"/>
      <c r="AN114" s="74"/>
      <c r="AO114" s="74"/>
      <c r="AP114" s="74"/>
      <c r="AQ114" s="74"/>
      <c r="AR114" s="74"/>
      <c r="AS114" s="74"/>
    </row>
    <row r="115" spans="1:45" s="19" customFormat="1" ht="12.75">
      <c r="A115" s="4"/>
      <c r="B115" s="145"/>
      <c r="C115" s="93"/>
      <c r="D115" s="93"/>
      <c r="E115" s="93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1"/>
      <c r="AE115" s="92"/>
      <c r="AF115" s="92"/>
      <c r="AG115" s="92"/>
      <c r="AH115" s="92"/>
      <c r="AI115" s="92"/>
      <c r="AJ115" s="92"/>
      <c r="AK115" s="92"/>
      <c r="AL115" s="74"/>
      <c r="AM115" s="74"/>
      <c r="AN115" s="74"/>
      <c r="AO115" s="74"/>
      <c r="AP115" s="74"/>
      <c r="AQ115" s="74"/>
      <c r="AR115" s="74"/>
      <c r="AS115" s="74"/>
    </row>
    <row r="116" spans="1:45" s="19" customFormat="1" ht="12.75">
      <c r="A116" s="4"/>
      <c r="B116" s="145"/>
      <c r="C116" s="93"/>
      <c r="D116" s="93"/>
      <c r="E116" s="93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1"/>
      <c r="AE116" s="92"/>
      <c r="AF116" s="92"/>
      <c r="AG116" s="92"/>
      <c r="AH116" s="92"/>
      <c r="AI116" s="92"/>
      <c r="AJ116" s="92"/>
      <c r="AK116" s="92"/>
      <c r="AL116" s="74"/>
      <c r="AM116" s="74"/>
      <c r="AN116" s="74"/>
      <c r="AO116" s="74"/>
      <c r="AP116" s="74"/>
      <c r="AQ116" s="74"/>
      <c r="AR116" s="74"/>
      <c r="AS116" s="74"/>
    </row>
    <row r="117" spans="1:45" s="19" customFormat="1" ht="12.75">
      <c r="A117" s="4"/>
      <c r="B117" s="145"/>
      <c r="C117" s="93"/>
      <c r="D117" s="93"/>
      <c r="E117" s="93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1"/>
      <c r="AE117" s="92"/>
      <c r="AF117" s="92"/>
      <c r="AG117" s="92"/>
      <c r="AH117" s="92"/>
      <c r="AI117" s="92"/>
      <c r="AJ117" s="92"/>
      <c r="AK117" s="92"/>
      <c r="AL117" s="74"/>
      <c r="AM117" s="74"/>
      <c r="AN117" s="74"/>
      <c r="AO117" s="74"/>
      <c r="AP117" s="74"/>
      <c r="AQ117" s="74"/>
      <c r="AR117" s="74"/>
      <c r="AS117" s="74"/>
    </row>
    <row r="118" spans="1:45" s="19" customFormat="1" ht="12.75">
      <c r="A118" s="4"/>
      <c r="B118" s="145"/>
      <c r="C118" s="93"/>
      <c r="D118" s="93"/>
      <c r="E118" s="93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1"/>
      <c r="AE118" s="92"/>
      <c r="AF118" s="92"/>
      <c r="AG118" s="92"/>
      <c r="AH118" s="92"/>
      <c r="AI118" s="92"/>
      <c r="AJ118" s="92"/>
      <c r="AK118" s="92"/>
      <c r="AL118" s="74"/>
      <c r="AM118" s="74"/>
      <c r="AN118" s="74"/>
      <c r="AO118" s="74"/>
      <c r="AP118" s="74"/>
      <c r="AQ118" s="74"/>
      <c r="AR118" s="74"/>
      <c r="AS118" s="74"/>
    </row>
    <row r="119" spans="1:45" s="19" customFormat="1" ht="12.75">
      <c r="A119" s="4"/>
      <c r="B119" s="145"/>
      <c r="C119" s="93"/>
      <c r="D119" s="93"/>
      <c r="E119" s="93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1"/>
      <c r="AE119" s="92"/>
      <c r="AF119" s="92"/>
      <c r="AG119" s="92"/>
      <c r="AH119" s="92"/>
      <c r="AI119" s="92"/>
      <c r="AJ119" s="92"/>
      <c r="AK119" s="92"/>
      <c r="AL119" s="74"/>
      <c r="AM119" s="74"/>
      <c r="AN119" s="74"/>
      <c r="AO119" s="74"/>
      <c r="AP119" s="74"/>
      <c r="AQ119" s="74"/>
      <c r="AR119" s="74"/>
      <c r="AS119" s="74"/>
    </row>
    <row r="120" spans="1:45" s="19" customFormat="1" ht="12.75">
      <c r="A120" s="4"/>
      <c r="B120" s="145"/>
      <c r="C120" s="93"/>
      <c r="D120" s="93"/>
      <c r="E120" s="93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1"/>
      <c r="AE120" s="92"/>
      <c r="AF120" s="92"/>
      <c r="AG120" s="92"/>
      <c r="AH120" s="92"/>
      <c r="AI120" s="92"/>
      <c r="AJ120" s="92"/>
      <c r="AK120" s="92"/>
      <c r="AL120" s="74"/>
      <c r="AM120" s="74"/>
      <c r="AN120" s="74"/>
      <c r="AO120" s="74"/>
      <c r="AP120" s="74"/>
      <c r="AQ120" s="74"/>
      <c r="AR120" s="74"/>
      <c r="AS120" s="74"/>
    </row>
    <row r="121" spans="1:45" s="19" customFormat="1" ht="12.75">
      <c r="A121" s="4"/>
      <c r="B121" s="145"/>
      <c r="C121" s="93"/>
      <c r="D121" s="93"/>
      <c r="E121" s="93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1"/>
      <c r="AE121" s="92"/>
      <c r="AF121" s="92"/>
      <c r="AG121" s="92"/>
      <c r="AH121" s="92"/>
      <c r="AI121" s="92"/>
      <c r="AJ121" s="92"/>
      <c r="AK121" s="92"/>
      <c r="AL121" s="74"/>
      <c r="AM121" s="74"/>
      <c r="AN121" s="74"/>
      <c r="AO121" s="74"/>
      <c r="AP121" s="74"/>
      <c r="AQ121" s="74"/>
      <c r="AR121" s="74"/>
      <c r="AS121" s="74"/>
    </row>
    <row r="122" spans="1:45" s="19" customFormat="1" ht="12.75">
      <c r="A122" s="4"/>
      <c r="B122" s="145"/>
      <c r="C122" s="93"/>
      <c r="D122" s="93"/>
      <c r="E122" s="93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1"/>
      <c r="AE122" s="92"/>
      <c r="AF122" s="92"/>
      <c r="AG122" s="92"/>
      <c r="AH122" s="92"/>
      <c r="AI122" s="92"/>
      <c r="AJ122" s="92"/>
      <c r="AK122" s="92"/>
      <c r="AL122" s="74"/>
      <c r="AM122" s="74"/>
      <c r="AN122" s="74"/>
      <c r="AO122" s="74"/>
      <c r="AP122" s="74"/>
      <c r="AQ122" s="74"/>
      <c r="AR122" s="74"/>
      <c r="AS122" s="74"/>
    </row>
    <row r="123" spans="1:45" s="19" customFormat="1" ht="12.75">
      <c r="A123" s="4"/>
      <c r="B123" s="145"/>
      <c r="C123" s="93"/>
      <c r="D123" s="93"/>
      <c r="E123" s="93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1"/>
      <c r="AE123" s="92"/>
      <c r="AF123" s="92"/>
      <c r="AG123" s="92"/>
      <c r="AH123" s="92"/>
      <c r="AI123" s="92"/>
      <c r="AJ123" s="92"/>
      <c r="AK123" s="92"/>
      <c r="AL123" s="74"/>
      <c r="AM123" s="74"/>
      <c r="AN123" s="74"/>
      <c r="AO123" s="74"/>
      <c r="AP123" s="74"/>
      <c r="AQ123" s="74"/>
      <c r="AR123" s="74"/>
      <c r="AS123" s="74"/>
    </row>
    <row r="124" spans="1:45" s="19" customFormat="1" ht="12.75">
      <c r="A124" s="4"/>
      <c r="B124" s="145"/>
      <c r="C124" s="93"/>
      <c r="D124" s="93"/>
      <c r="E124" s="93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1"/>
      <c r="AE124" s="92"/>
      <c r="AF124" s="92"/>
      <c r="AG124" s="92"/>
      <c r="AH124" s="92"/>
      <c r="AI124" s="92"/>
      <c r="AJ124" s="92"/>
      <c r="AK124" s="92"/>
      <c r="AL124" s="74"/>
      <c r="AM124" s="74"/>
      <c r="AN124" s="74"/>
      <c r="AO124" s="74"/>
      <c r="AP124" s="74"/>
      <c r="AQ124" s="74"/>
      <c r="AR124" s="74"/>
      <c r="AS124" s="74"/>
    </row>
    <row r="125" spans="1:45" s="19" customFormat="1" ht="12.75">
      <c r="A125" s="4"/>
      <c r="B125" s="145"/>
      <c r="C125" s="93"/>
      <c r="D125" s="93"/>
      <c r="E125" s="93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1"/>
      <c r="AE125" s="92"/>
      <c r="AF125" s="92"/>
      <c r="AG125" s="92"/>
      <c r="AH125" s="92"/>
      <c r="AI125" s="92"/>
      <c r="AJ125" s="92"/>
      <c r="AK125" s="92"/>
      <c r="AL125" s="74"/>
      <c r="AM125" s="74"/>
      <c r="AN125" s="74"/>
      <c r="AO125" s="74"/>
      <c r="AP125" s="74"/>
      <c r="AQ125" s="74"/>
      <c r="AR125" s="74"/>
      <c r="AS125" s="74"/>
    </row>
    <row r="126" spans="1:45" s="19" customFormat="1" ht="12.75">
      <c r="A126" s="4"/>
      <c r="B126" s="145"/>
      <c r="C126" s="93"/>
      <c r="D126" s="93"/>
      <c r="E126" s="93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1"/>
      <c r="AE126" s="92"/>
      <c r="AF126" s="92"/>
      <c r="AG126" s="92"/>
      <c r="AH126" s="92"/>
      <c r="AI126" s="92"/>
      <c r="AJ126" s="92"/>
      <c r="AK126" s="92"/>
      <c r="AL126" s="74"/>
      <c r="AM126" s="74"/>
      <c r="AN126" s="74"/>
      <c r="AO126" s="74"/>
      <c r="AP126" s="74"/>
      <c r="AQ126" s="74"/>
      <c r="AR126" s="74"/>
      <c r="AS126" s="74"/>
    </row>
    <row r="127" spans="1:45" s="19" customFormat="1" ht="12.75">
      <c r="A127" s="4"/>
      <c r="B127" s="145"/>
      <c r="C127" s="93"/>
      <c r="D127" s="93"/>
      <c r="E127" s="93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1"/>
      <c r="AE127" s="92"/>
      <c r="AF127" s="92"/>
      <c r="AG127" s="92"/>
      <c r="AH127" s="92"/>
      <c r="AI127" s="92"/>
      <c r="AJ127" s="92"/>
      <c r="AK127" s="92"/>
      <c r="AL127" s="74"/>
      <c r="AM127" s="74"/>
      <c r="AN127" s="74"/>
      <c r="AO127" s="74"/>
      <c r="AP127" s="74"/>
      <c r="AQ127" s="74"/>
      <c r="AR127" s="74"/>
      <c r="AS127" s="74"/>
    </row>
    <row r="128" spans="1:45" s="19" customFormat="1" ht="12.75">
      <c r="A128" s="4"/>
      <c r="B128" s="145"/>
      <c r="C128" s="93"/>
      <c r="D128" s="93"/>
      <c r="E128" s="93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1"/>
      <c r="AE128" s="92"/>
      <c r="AF128" s="92"/>
      <c r="AG128" s="92"/>
      <c r="AH128" s="92"/>
      <c r="AI128" s="92"/>
      <c r="AJ128" s="92"/>
      <c r="AK128" s="92"/>
      <c r="AL128" s="74"/>
      <c r="AM128" s="74"/>
      <c r="AN128" s="74"/>
      <c r="AO128" s="74"/>
      <c r="AP128" s="74"/>
      <c r="AQ128" s="74"/>
      <c r="AR128" s="74"/>
      <c r="AS128" s="74"/>
    </row>
    <row r="129" spans="1:45" s="19" customFormat="1" ht="12.75">
      <c r="A129" s="4"/>
      <c r="B129" s="145"/>
      <c r="C129" s="93"/>
      <c r="D129" s="93"/>
      <c r="E129" s="93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1"/>
      <c r="AE129" s="92"/>
      <c r="AF129" s="92"/>
      <c r="AG129" s="92"/>
      <c r="AH129" s="92"/>
      <c r="AI129" s="92"/>
      <c r="AJ129" s="92"/>
      <c r="AK129" s="92"/>
      <c r="AL129" s="74"/>
      <c r="AM129" s="74"/>
      <c r="AN129" s="74"/>
      <c r="AO129" s="74"/>
      <c r="AP129" s="74"/>
      <c r="AQ129" s="74"/>
      <c r="AR129" s="74"/>
      <c r="AS129" s="74"/>
    </row>
    <row r="130" spans="1:45" s="19" customFormat="1" ht="12.75">
      <c r="A130" s="4"/>
      <c r="B130" s="145"/>
      <c r="C130" s="93"/>
      <c r="D130" s="93"/>
      <c r="E130" s="93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1"/>
      <c r="AE130" s="92"/>
      <c r="AF130" s="92"/>
      <c r="AG130" s="92"/>
      <c r="AH130" s="92"/>
      <c r="AI130" s="92"/>
      <c r="AJ130" s="92"/>
      <c r="AK130" s="92"/>
      <c r="AL130" s="74"/>
      <c r="AM130" s="74"/>
      <c r="AN130" s="74"/>
      <c r="AO130" s="74"/>
      <c r="AP130" s="74"/>
      <c r="AQ130" s="74"/>
      <c r="AR130" s="74"/>
      <c r="AS130" s="74"/>
    </row>
    <row r="131" spans="1:45" s="19" customFormat="1" ht="12.75">
      <c r="A131" s="4"/>
      <c r="B131" s="145"/>
      <c r="C131" s="93"/>
      <c r="D131" s="93"/>
      <c r="E131" s="93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1"/>
      <c r="AE131" s="92"/>
      <c r="AF131" s="92"/>
      <c r="AG131" s="92"/>
      <c r="AH131" s="92"/>
      <c r="AI131" s="92"/>
      <c r="AJ131" s="92"/>
      <c r="AK131" s="92"/>
      <c r="AL131" s="74"/>
      <c r="AM131" s="74"/>
      <c r="AN131" s="74"/>
      <c r="AO131" s="74"/>
      <c r="AP131" s="74"/>
      <c r="AQ131" s="74"/>
      <c r="AR131" s="74"/>
      <c r="AS131" s="74"/>
    </row>
    <row r="132" spans="1:45" s="19" customFormat="1" ht="12.75">
      <c r="A132" s="4"/>
      <c r="B132" s="145"/>
      <c r="C132" s="93"/>
      <c r="D132" s="93"/>
      <c r="E132" s="93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1"/>
      <c r="AE132" s="92"/>
      <c r="AF132" s="92"/>
      <c r="AG132" s="92"/>
      <c r="AH132" s="92"/>
      <c r="AI132" s="92"/>
      <c r="AJ132" s="92"/>
      <c r="AK132" s="92"/>
      <c r="AL132" s="74"/>
      <c r="AM132" s="74"/>
      <c r="AN132" s="74"/>
      <c r="AO132" s="74"/>
      <c r="AP132" s="74"/>
      <c r="AQ132" s="74"/>
      <c r="AR132" s="74"/>
      <c r="AS132" s="74"/>
    </row>
    <row r="133" spans="1:45" s="19" customFormat="1" ht="12.75">
      <c r="A133" s="4"/>
      <c r="B133" s="145"/>
      <c r="C133" s="93"/>
      <c r="D133" s="93"/>
      <c r="E133" s="93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1"/>
      <c r="AE133" s="92"/>
      <c r="AF133" s="92"/>
      <c r="AG133" s="92"/>
      <c r="AH133" s="92"/>
      <c r="AI133" s="92"/>
      <c r="AJ133" s="92"/>
      <c r="AK133" s="92"/>
      <c r="AL133" s="74"/>
      <c r="AM133" s="74"/>
      <c r="AN133" s="74"/>
      <c r="AO133" s="74"/>
      <c r="AP133" s="74"/>
      <c r="AQ133" s="74"/>
      <c r="AR133" s="74"/>
      <c r="AS133" s="74"/>
    </row>
    <row r="134" spans="1:45" s="19" customFormat="1" ht="12.75">
      <c r="A134" s="4"/>
      <c r="B134" s="145"/>
      <c r="C134" s="93"/>
      <c r="D134" s="93"/>
      <c r="E134" s="93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1"/>
      <c r="AE134" s="92"/>
      <c r="AF134" s="92"/>
      <c r="AG134" s="92"/>
      <c r="AH134" s="92"/>
      <c r="AI134" s="92"/>
      <c r="AJ134" s="92"/>
      <c r="AK134" s="92"/>
      <c r="AL134" s="74"/>
      <c r="AM134" s="74"/>
      <c r="AN134" s="74"/>
      <c r="AO134" s="74"/>
      <c r="AP134" s="74"/>
      <c r="AQ134" s="74"/>
      <c r="AR134" s="74"/>
      <c r="AS134" s="74"/>
    </row>
    <row r="135" spans="1:45" s="19" customFormat="1" ht="12.75">
      <c r="A135" s="4"/>
      <c r="B135" s="145"/>
      <c r="C135" s="93"/>
      <c r="D135" s="93"/>
      <c r="E135" s="93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1"/>
      <c r="AE135" s="92"/>
      <c r="AF135" s="92"/>
      <c r="AG135" s="92"/>
      <c r="AH135" s="92"/>
      <c r="AI135" s="92"/>
      <c r="AJ135" s="92"/>
      <c r="AK135" s="92"/>
      <c r="AL135" s="74"/>
      <c r="AM135" s="74"/>
      <c r="AN135" s="74"/>
      <c r="AO135" s="74"/>
      <c r="AP135" s="74"/>
      <c r="AQ135" s="74"/>
      <c r="AR135" s="74"/>
      <c r="AS135" s="74"/>
    </row>
    <row r="136" spans="1:45" s="19" customFormat="1" ht="12.75">
      <c r="A136" s="4"/>
      <c r="B136" s="4"/>
      <c r="C136" s="18"/>
      <c r="D136" s="18"/>
      <c r="E136" s="18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1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</row>
    <row r="137" spans="1:45" s="19" customFormat="1" ht="12.75">
      <c r="A137" s="4"/>
      <c r="B137" s="4"/>
      <c r="C137" s="18"/>
      <c r="D137" s="18"/>
      <c r="E137" s="18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1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</row>
    <row r="138" spans="1:45" s="19" customFormat="1" ht="12.75">
      <c r="A138" s="4"/>
      <c r="B138" s="4"/>
      <c r="C138" s="18"/>
      <c r="D138" s="18"/>
      <c r="E138" s="18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1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</row>
    <row r="139" spans="1:45" s="19" customFormat="1" ht="12.75">
      <c r="A139" s="4"/>
      <c r="B139" s="4"/>
      <c r="C139" s="18"/>
      <c r="D139" s="18"/>
      <c r="E139" s="18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1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</row>
  </sheetData>
  <sheetProtection password="E092" sheet="1"/>
  <mergeCells count="1">
    <mergeCell ref="E1:L1"/>
  </mergeCells>
  <printOptions/>
  <pageMargins left="0.2361111111111111" right="0.2361111111111111" top="0.35416666666666663" bottom="0.15763888888888888" header="0.19652777777777777" footer="0.5118055555555555"/>
  <pageSetup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9:D9"/>
  <sheetViews>
    <sheetView showZeros="0" zoomScalePageLayoutView="0" workbookViewId="0" topLeftCell="A27">
      <selection activeCell="D58" sqref="D58"/>
    </sheetView>
  </sheetViews>
  <sheetFormatPr defaultColWidth="9.140625" defaultRowHeight="12.75"/>
  <cols>
    <col min="1" max="1" width="9.140625" style="63" customWidth="1"/>
    <col min="2" max="2" width="10.57421875" style="63" customWidth="1"/>
    <col min="3" max="3" width="12.140625" style="63" customWidth="1"/>
    <col min="4" max="4" width="9.140625" style="63" customWidth="1"/>
    <col min="5" max="5" width="14.57421875" style="63" customWidth="1"/>
    <col min="6" max="31" width="9.140625" style="63" customWidth="1"/>
  </cols>
  <sheetData>
    <row r="9" ht="12.75">
      <c r="D9" s="215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48"/>
  <sheetViews>
    <sheetView zoomScalePageLayoutView="0" workbookViewId="0" topLeftCell="B7">
      <selection activeCell="J22" sqref="J22"/>
    </sheetView>
  </sheetViews>
  <sheetFormatPr defaultColWidth="9.140625" defaultRowHeight="12.75"/>
  <cols>
    <col min="1" max="1" width="7.421875" style="63" customWidth="1"/>
    <col min="2" max="2" width="13.57421875" style="63" customWidth="1"/>
    <col min="3" max="3" width="29.421875" style="0" customWidth="1"/>
    <col min="4" max="4" width="19.421875" style="64" customWidth="1"/>
    <col min="5" max="5" width="0.9921875" style="63" customWidth="1"/>
    <col min="6" max="6" width="6.28125" style="65" customWidth="1"/>
    <col min="7" max="7" width="7.140625" style="63" customWidth="1"/>
    <col min="8" max="8" width="9.140625" style="63" customWidth="1"/>
    <col min="9" max="9" width="31.421875" style="0" customWidth="1"/>
    <col min="10" max="10" width="19.421875" style="64" customWidth="1"/>
    <col min="11" max="11" width="0.85546875" style="63" customWidth="1"/>
    <col min="12" max="12" width="6.28125" style="65" customWidth="1"/>
    <col min="13" max="16" width="9.140625" style="63" customWidth="1"/>
  </cols>
  <sheetData>
    <row r="1" spans="3:12" ht="12.75">
      <c r="C1" s="34"/>
      <c r="D1" s="35"/>
      <c r="E1" s="34"/>
      <c r="F1" s="36"/>
      <c r="I1" s="34"/>
      <c r="J1" s="35"/>
      <c r="K1" s="34"/>
      <c r="L1" s="36"/>
    </row>
    <row r="2" spans="3:12" ht="12.75">
      <c r="C2" s="34"/>
      <c r="D2" s="35"/>
      <c r="E2" s="34"/>
      <c r="F2" s="36"/>
      <c r="I2" s="34"/>
      <c r="J2" s="35"/>
      <c r="K2" s="34"/>
      <c r="L2" s="36"/>
    </row>
    <row r="3" spans="3:12" ht="18.75" thickBot="1">
      <c r="C3" s="37" t="s">
        <v>63</v>
      </c>
      <c r="D3" s="38"/>
      <c r="E3" s="34"/>
      <c r="F3" s="36"/>
      <c r="I3" s="37" t="s">
        <v>64</v>
      </c>
      <c r="J3" s="38"/>
      <c r="K3" s="34"/>
      <c r="L3" s="36"/>
    </row>
    <row r="4" spans="3:12" ht="25.5">
      <c r="C4" s="39" t="s">
        <v>43</v>
      </c>
      <c r="D4" s="206">
        <f>SUM(Toteutuma!F19:Q19)</f>
        <v>0</v>
      </c>
      <c r="E4" s="34"/>
      <c r="F4" s="40"/>
      <c r="I4" s="39" t="s">
        <v>43</v>
      </c>
      <c r="J4" s="67">
        <f>SUM(Toteutuma!R19:AC19)</f>
        <v>0</v>
      </c>
      <c r="K4" s="34"/>
      <c r="L4" s="40"/>
    </row>
    <row r="5" spans="3:12" ht="12.75">
      <c r="C5" s="41"/>
      <c r="D5" s="210"/>
      <c r="E5" s="34"/>
      <c r="F5" s="40"/>
      <c r="I5" s="41"/>
      <c r="J5" s="42"/>
      <c r="K5" s="34"/>
      <c r="L5" s="40"/>
    </row>
    <row r="6" spans="3:12" ht="38.25">
      <c r="C6" s="66" t="s">
        <v>53</v>
      </c>
      <c r="D6" s="207">
        <f>SUM(Toteutuma!F38:Q38)</f>
        <v>0</v>
      </c>
      <c r="E6" s="34"/>
      <c r="F6" s="46" t="e">
        <f>D6/D4</f>
        <v>#DIV/0!</v>
      </c>
      <c r="I6" s="66" t="s">
        <v>53</v>
      </c>
      <c r="J6" s="45">
        <f>SUM(Toteutuma!R38:AC38)</f>
        <v>0</v>
      </c>
      <c r="K6" s="34"/>
      <c r="L6" s="46" t="e">
        <f>J6/J4</f>
        <v>#DIV/0!</v>
      </c>
    </row>
    <row r="7" spans="3:12" ht="12.75">
      <c r="C7" s="43"/>
      <c r="D7" s="208"/>
      <c r="E7" s="34"/>
      <c r="F7" s="40"/>
      <c r="I7" s="43"/>
      <c r="J7" s="44"/>
      <c r="K7" s="34"/>
      <c r="L7" s="40"/>
    </row>
    <row r="8" spans="3:12" ht="12.75">
      <c r="C8" s="47" t="s">
        <v>44</v>
      </c>
      <c r="D8" s="207">
        <f>SUM(Toteutuma!F48:Q48)</f>
        <v>0</v>
      </c>
      <c r="E8" s="34"/>
      <c r="F8" s="49" t="e">
        <f>D8/D4</f>
        <v>#DIV/0!</v>
      </c>
      <c r="I8" s="47" t="s">
        <v>44</v>
      </c>
      <c r="J8" s="48">
        <f>SUM(Toteutuma!R48:AC48)</f>
        <v>0</v>
      </c>
      <c r="K8" s="34"/>
      <c r="L8" s="49" t="e">
        <f>J8/J4</f>
        <v>#DIV/0!</v>
      </c>
    </row>
    <row r="9" spans="3:12" ht="12.75">
      <c r="C9" s="51" t="s">
        <v>45</v>
      </c>
      <c r="D9" s="207"/>
      <c r="E9" s="34"/>
      <c r="F9" s="53"/>
      <c r="I9" s="51" t="s">
        <v>45</v>
      </c>
      <c r="J9" s="52"/>
      <c r="K9" s="34"/>
      <c r="L9" s="53"/>
    </row>
    <row r="10" spans="3:12" ht="12.75">
      <c r="C10" s="43"/>
      <c r="D10" s="208"/>
      <c r="E10" s="34"/>
      <c r="F10" s="40"/>
      <c r="I10" s="43"/>
      <c r="J10" s="44"/>
      <c r="K10" s="34"/>
      <c r="L10" s="40"/>
    </row>
    <row r="11" spans="3:12" ht="12.75">
      <c r="C11" s="51" t="s">
        <v>46</v>
      </c>
      <c r="D11" s="207">
        <f>SUM(Toteutuma!F70:Q70)</f>
        <v>0</v>
      </c>
      <c r="E11" s="34"/>
      <c r="F11" s="40" t="e">
        <f>D11/D4</f>
        <v>#DIV/0!</v>
      </c>
      <c r="I11" s="51" t="s">
        <v>46</v>
      </c>
      <c r="J11" s="45">
        <f>SUM(Toteutuma!R70:AC70)</f>
        <v>0</v>
      </c>
      <c r="K11" s="34"/>
      <c r="L11" s="40" t="e">
        <f>J11/J4</f>
        <v>#DIV/0!</v>
      </c>
    </row>
    <row r="12" spans="3:12" ht="12.75">
      <c r="C12" s="54"/>
      <c r="D12" s="207"/>
      <c r="E12" s="34"/>
      <c r="F12" s="40"/>
      <c r="I12" s="54"/>
      <c r="J12" s="45"/>
      <c r="K12" s="34"/>
      <c r="L12" s="40"/>
    </row>
    <row r="13" spans="3:12" ht="12.75">
      <c r="C13" s="55"/>
      <c r="D13" s="208"/>
      <c r="E13" s="34"/>
      <c r="F13" s="50"/>
      <c r="I13" s="55"/>
      <c r="J13" s="44"/>
      <c r="K13" s="34"/>
      <c r="L13" s="50"/>
    </row>
    <row r="14" spans="3:12" ht="12.75">
      <c r="C14" s="51" t="s">
        <v>47</v>
      </c>
      <c r="D14" s="209">
        <v>0</v>
      </c>
      <c r="E14" s="57"/>
      <c r="F14" s="40"/>
      <c r="I14" s="51" t="s">
        <v>47</v>
      </c>
      <c r="J14" s="56">
        <v>0</v>
      </c>
      <c r="K14" s="57"/>
      <c r="L14" s="40"/>
    </row>
    <row r="15" spans="3:12" ht="12.75">
      <c r="C15" s="43"/>
      <c r="D15" s="208"/>
      <c r="E15" s="34"/>
      <c r="F15" s="40"/>
      <c r="I15" s="43"/>
      <c r="J15" s="44"/>
      <c r="K15" s="34"/>
      <c r="L15" s="40"/>
    </row>
    <row r="16" spans="3:12" ht="17.25" customHeight="1">
      <c r="C16" s="54" t="s">
        <v>48</v>
      </c>
      <c r="D16" s="212">
        <f>D4-D6-D8-D11-D14</f>
        <v>0</v>
      </c>
      <c r="E16" s="34"/>
      <c r="F16" s="40"/>
      <c r="I16" s="54" t="s">
        <v>48</v>
      </c>
      <c r="J16" s="212">
        <f>J4-J6-J8-J11-J14</f>
        <v>0</v>
      </c>
      <c r="K16" s="34"/>
      <c r="L16" s="40"/>
    </row>
    <row r="17" spans="3:12" ht="12.75">
      <c r="C17" s="43"/>
      <c r="D17" s="44"/>
      <c r="E17" s="34"/>
      <c r="F17" s="40"/>
      <c r="I17" s="43"/>
      <c r="J17" s="44"/>
      <c r="K17" s="34"/>
      <c r="L17" s="40"/>
    </row>
    <row r="18" spans="3:12" ht="18" customHeight="1">
      <c r="C18" s="54" t="s">
        <v>49</v>
      </c>
      <c r="D18" s="45">
        <f>SUM(Toteutuma!F90:Q90)</f>
        <v>0</v>
      </c>
      <c r="E18" s="34"/>
      <c r="F18" s="40"/>
      <c r="I18" s="54" t="s">
        <v>49</v>
      </c>
      <c r="J18" s="45">
        <f>SUM(Toteutuma!R90:AC90)</f>
        <v>0</v>
      </c>
      <c r="K18" s="34"/>
      <c r="L18" s="40"/>
    </row>
    <row r="19" spans="3:12" ht="12.75">
      <c r="C19" s="43"/>
      <c r="D19" s="58"/>
      <c r="E19" s="34"/>
      <c r="F19" s="40"/>
      <c r="I19" s="43"/>
      <c r="J19" s="58"/>
      <c r="K19" s="34"/>
      <c r="L19" s="40"/>
    </row>
    <row r="20" spans="3:12" ht="18.75" customHeight="1">
      <c r="C20" s="54" t="s">
        <v>50</v>
      </c>
      <c r="D20" s="213">
        <f>D16-D18</f>
        <v>0</v>
      </c>
      <c r="E20" s="34"/>
      <c r="F20" s="46" t="e">
        <f>D20/D4</f>
        <v>#DIV/0!</v>
      </c>
      <c r="I20" s="54" t="s">
        <v>50</v>
      </c>
      <c r="J20" s="213">
        <f>J16-J18</f>
        <v>0</v>
      </c>
      <c r="K20" s="34"/>
      <c r="L20" s="40" t="e">
        <f>J20/J4</f>
        <v>#DIV/0!</v>
      </c>
    </row>
    <row r="21" spans="3:12" ht="12.75">
      <c r="C21" s="59" t="s">
        <v>51</v>
      </c>
      <c r="D21" s="211">
        <v>0</v>
      </c>
      <c r="E21" s="34"/>
      <c r="F21" s="68"/>
      <c r="I21" s="59" t="s">
        <v>51</v>
      </c>
      <c r="J21" s="211">
        <v>0</v>
      </c>
      <c r="K21" s="34"/>
      <c r="L21" s="68"/>
    </row>
    <row r="22" spans="3:12" ht="12.75">
      <c r="C22" s="43" t="s">
        <v>66</v>
      </c>
      <c r="D22" s="44">
        <f>D20*0.2-D21</f>
        <v>0</v>
      </c>
      <c r="E22" s="57"/>
      <c r="F22" s="40"/>
      <c r="I22" s="43" t="s">
        <v>66</v>
      </c>
      <c r="J22" s="44">
        <f>J20*0.2-J21</f>
        <v>0</v>
      </c>
      <c r="K22" s="57"/>
      <c r="L22" s="40"/>
    </row>
    <row r="23" spans="3:12" ht="8.25" customHeight="1">
      <c r="C23" s="43"/>
      <c r="D23" s="60">
        <v>164497.32</v>
      </c>
      <c r="E23" s="57"/>
      <c r="F23" s="40"/>
      <c r="I23" s="43"/>
      <c r="J23" s="60">
        <v>164497.32</v>
      </c>
      <c r="K23" s="57"/>
      <c r="L23" s="40"/>
    </row>
    <row r="24" spans="3:12" ht="22.5" customHeight="1" thickBot="1">
      <c r="C24" s="61" t="s">
        <v>52</v>
      </c>
      <c r="D24" s="214">
        <f>D20-D22</f>
        <v>0</v>
      </c>
      <c r="E24" s="34"/>
      <c r="F24" s="62"/>
      <c r="I24" s="61" t="s">
        <v>52</v>
      </c>
      <c r="J24" s="214">
        <f>J20-J22</f>
        <v>0</v>
      </c>
      <c r="K24" s="34"/>
      <c r="L24" s="62"/>
    </row>
    <row r="25" spans="3:12" ht="12.75">
      <c r="C25" s="34"/>
      <c r="D25" s="35"/>
      <c r="E25" s="34"/>
      <c r="F25" s="36"/>
      <c r="I25" s="34"/>
      <c r="J25" s="35"/>
      <c r="K25" s="34"/>
      <c r="L25" s="36"/>
    </row>
    <row r="26" spans="3:9" ht="12.75">
      <c r="C26" s="63"/>
      <c r="I26" s="63"/>
    </row>
    <row r="27" spans="3:9" ht="12.75">
      <c r="C27" s="63"/>
      <c r="I27" s="63"/>
    </row>
    <row r="28" spans="3:9" ht="12.75">
      <c r="C28" s="63"/>
      <c r="I28" s="63"/>
    </row>
    <row r="29" spans="3:9" ht="12.75">
      <c r="C29" s="63"/>
      <c r="I29" s="63"/>
    </row>
    <row r="30" spans="3:9" ht="12.75">
      <c r="C30" s="63"/>
      <c r="I30" s="63"/>
    </row>
    <row r="31" spans="3:9" ht="12.75">
      <c r="C31" s="63"/>
      <c r="I31" s="63"/>
    </row>
    <row r="32" spans="3:9" ht="12.75">
      <c r="C32" s="63"/>
      <c r="I32" s="63"/>
    </row>
    <row r="33" spans="3:9" ht="12.75">
      <c r="C33" s="63"/>
      <c r="I33" s="63"/>
    </row>
    <row r="34" spans="3:9" ht="12.75">
      <c r="C34" s="63"/>
      <c r="I34" s="63"/>
    </row>
    <row r="35" spans="3:9" ht="12.75">
      <c r="C35" s="63"/>
      <c r="I35" s="63"/>
    </row>
    <row r="36" spans="3:9" ht="12.75">
      <c r="C36" s="63"/>
      <c r="I36" s="63"/>
    </row>
    <row r="37" spans="3:9" ht="12.75">
      <c r="C37" s="63"/>
      <c r="I37" s="63"/>
    </row>
    <row r="38" spans="3:9" ht="12.75">
      <c r="C38" s="63"/>
      <c r="I38" s="63"/>
    </row>
    <row r="39" spans="3:9" ht="12.75">
      <c r="C39" s="63"/>
      <c r="I39" s="63"/>
    </row>
    <row r="40" spans="3:9" ht="12.75">
      <c r="C40" s="63"/>
      <c r="I40" s="63"/>
    </row>
    <row r="41" spans="3:9" ht="12.75">
      <c r="C41" s="63"/>
      <c r="I41" s="63"/>
    </row>
    <row r="42" spans="3:9" ht="12.75">
      <c r="C42" s="63"/>
      <c r="I42" s="63"/>
    </row>
    <row r="43" spans="3:9" ht="12.75">
      <c r="C43" s="63"/>
      <c r="I43" s="63"/>
    </row>
    <row r="44" spans="3:9" ht="12.75">
      <c r="C44" s="63"/>
      <c r="I44" s="63"/>
    </row>
    <row r="45" spans="3:9" ht="12.75">
      <c r="C45" s="63"/>
      <c r="I45" s="63"/>
    </row>
    <row r="46" spans="3:9" ht="12.75">
      <c r="C46" s="63"/>
      <c r="I46" s="63"/>
    </row>
    <row r="47" spans="3:9" ht="12.75">
      <c r="C47" s="63"/>
      <c r="I47" s="63"/>
    </row>
    <row r="48" spans="3:9" ht="12.75">
      <c r="C48" s="63"/>
      <c r="I48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Juuso Markkanen</dc:creator>
  <cp:keywords/>
  <dc:description/>
  <cp:lastModifiedBy>Leena Manneri</cp:lastModifiedBy>
  <dcterms:created xsi:type="dcterms:W3CDTF">2011-01-12T07:24:48Z</dcterms:created>
  <dcterms:modified xsi:type="dcterms:W3CDTF">2024-02-20T12:39:24Z</dcterms:modified>
  <cp:category/>
  <cp:version/>
  <cp:contentType/>
  <cp:contentStatus/>
</cp:coreProperties>
</file>